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LTVILN-001SV001\Vartotoju grupes\01 Rinkotyra\KONKURSAI\2024\LAKD_Kelias Nr. 4707 Grigiskes - Lventvaris- Dobravolė 01-16\Ziniarasciai\"/>
    </mc:Choice>
  </mc:AlternateContent>
  <xr:revisionPtr revIDLastSave="0" documentId="13_ncr:1_{4F27B74C-0B19-4899-B6D9-D4A9BF67C9A4}" xr6:coauthVersionLast="47" xr6:coauthVersionMax="47" xr10:uidLastSave="{00000000-0000-0000-0000-000000000000}"/>
  <bookViews>
    <workbookView xWindow="28680" yWindow="-120" windowWidth="29040" windowHeight="15840" activeTab="6" xr2:uid="{00000000-000D-0000-FFFF-FFFF00000000}"/>
  </bookViews>
  <sheets>
    <sheet name="1. S dalis" sheetId="1" r:id="rId1"/>
    <sheet name="2. VN dalis" sheetId="6" r:id="rId2"/>
    <sheet name="3. E.1 dalis" sheetId="7" r:id="rId3"/>
    <sheet name="5. E.3 dalis" sheetId="8" r:id="rId4"/>
    <sheet name="6. ER dalis " sheetId="9" r:id="rId5"/>
    <sheet name="7. PVA dalis  " sheetId="10" r:id="rId6"/>
    <sheet name="SANTRAUKA" sheetId="4" r:id="rId7"/>
  </sheets>
  <definedNames>
    <definedName name="_GoBack" localSheetId="0">'1. S dalis'!#REF!</definedName>
    <definedName name="_GoBack" localSheetId="1">'2. VN dalis'!#REF!</definedName>
    <definedName name="_GoBack" localSheetId="2">'3. E.1 dalis'!#REF!</definedName>
    <definedName name="_GoBack" localSheetId="3">'5. E.3 dalis'!#REF!</definedName>
    <definedName name="_GoBack" localSheetId="4">'6. ER dalis '!#REF!</definedName>
    <definedName name="_GoBack" localSheetId="5">'7. PVA dalis  '!#REF!</definedName>
    <definedName name="_xlnm.Print_Area" localSheetId="6">SANTRAUKA!$A$1:$C$20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 l="1"/>
  <c r="G33" i="1"/>
  <c r="G175" i="1"/>
  <c r="G18" i="1" l="1"/>
  <c r="G20" i="9"/>
  <c r="G21" i="9"/>
  <c r="G22" i="9"/>
  <c r="G23" i="9"/>
  <c r="G24" i="9"/>
  <c r="G25" i="9"/>
  <c r="G26" i="9"/>
  <c r="G27" i="9"/>
  <c r="G28" i="9"/>
  <c r="G29" i="9"/>
  <c r="G30" i="9"/>
  <c r="G31" i="9"/>
  <c r="G32" i="9"/>
  <c r="G33" i="9"/>
  <c r="I13" i="8"/>
  <c r="G38" i="1"/>
  <c r="G39" i="1"/>
  <c r="G28" i="1"/>
  <c r="G7" i="10"/>
  <c r="G8" i="10"/>
  <c r="G9" i="10"/>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G48" i="10"/>
  <c r="G49" i="10"/>
  <c r="G50" i="10"/>
  <c r="G51" i="10"/>
  <c r="G52" i="10"/>
  <c r="G53" i="10"/>
  <c r="G54" i="10"/>
  <c r="G55" i="10"/>
  <c r="G66" i="10"/>
  <c r="G67" i="10"/>
  <c r="G68" i="10"/>
  <c r="G69" i="10"/>
  <c r="G70" i="10"/>
  <c r="G71" i="10"/>
  <c r="G65" i="10"/>
  <c r="G72" i="10"/>
  <c r="G64" i="10"/>
  <c r="G63" i="10"/>
  <c r="G62" i="10"/>
  <c r="G61" i="10"/>
  <c r="G60" i="10"/>
  <c r="G59" i="10"/>
  <c r="G58" i="10"/>
  <c r="G57" i="10"/>
  <c r="G56" i="10"/>
  <c r="G6" i="10"/>
  <c r="G5" i="10"/>
  <c r="G48" i="7"/>
  <c r="G49" i="7"/>
  <c r="G50" i="7"/>
  <c r="G51" i="7"/>
  <c r="G52" i="7"/>
  <c r="G53" i="7"/>
  <c r="G54" i="7"/>
  <c r="G55" i="7"/>
  <c r="G56" i="7"/>
  <c r="G57" i="7"/>
  <c r="G58" i="7"/>
  <c r="G59" i="7"/>
  <c r="G27" i="7"/>
  <c r="G28" i="7"/>
  <c r="G29" i="7"/>
  <c r="G30" i="7"/>
  <c r="G31" i="7"/>
  <c r="G32" i="7"/>
  <c r="G33" i="7"/>
  <c r="G34" i="7"/>
  <c r="G35" i="7"/>
  <c r="G36" i="7"/>
  <c r="G37" i="7"/>
  <c r="G38" i="7"/>
  <c r="G39" i="7"/>
  <c r="G40" i="7"/>
  <c r="G41" i="7"/>
  <c r="G42" i="7"/>
  <c r="G43" i="7"/>
  <c r="G44" i="7"/>
  <c r="G45" i="7"/>
  <c r="G46" i="7"/>
  <c r="G47" i="7"/>
  <c r="G26" i="7"/>
  <c r="G9" i="9"/>
  <c r="G10" i="9"/>
  <c r="G11" i="9"/>
  <c r="G12" i="9"/>
  <c r="G13" i="9"/>
  <c r="G14" i="9"/>
  <c r="G15" i="9"/>
  <c r="G34" i="9"/>
  <c r="G19" i="9"/>
  <c r="G18" i="9"/>
  <c r="G17" i="9"/>
  <c r="G16" i="9"/>
  <c r="G8" i="9"/>
  <c r="G7" i="9"/>
  <c r="G6" i="9"/>
  <c r="G5" i="9"/>
  <c r="G13" i="8"/>
  <c r="G12" i="8"/>
  <c r="G11" i="8"/>
  <c r="G10" i="8"/>
  <c r="G9" i="8"/>
  <c r="G8" i="8"/>
  <c r="G7" i="8"/>
  <c r="G6" i="8"/>
  <c r="G5" i="8"/>
  <c r="G60" i="7"/>
  <c r="G25" i="7"/>
  <c r="G24" i="7"/>
  <c r="G23" i="7"/>
  <c r="G22" i="7"/>
  <c r="G21" i="7"/>
  <c r="G20" i="7"/>
  <c r="G19" i="7"/>
  <c r="G18" i="7"/>
  <c r="G17" i="7"/>
  <c r="G16" i="7"/>
  <c r="G15" i="7"/>
  <c r="G14" i="7"/>
  <c r="G13" i="7"/>
  <c r="G12" i="7"/>
  <c r="G11" i="7"/>
  <c r="G10" i="7"/>
  <c r="G9" i="7"/>
  <c r="G8" i="7"/>
  <c r="G7" i="7"/>
  <c r="G6" i="7"/>
  <c r="G5" i="7"/>
  <c r="I24" i="7" s="1"/>
  <c r="G30" i="6"/>
  <c r="G31" i="6"/>
  <c r="G18" i="6"/>
  <c r="I63" i="10" l="1"/>
  <c r="I11" i="8"/>
  <c r="I60" i="7"/>
  <c r="I72" i="10"/>
  <c r="I34" i="9"/>
  <c r="I18" i="9"/>
  <c r="G73" i="10"/>
  <c r="C10" i="4" s="1"/>
  <c r="G35" i="9"/>
  <c r="C9" i="4" s="1"/>
  <c r="G14" i="8"/>
  <c r="C8" i="4" s="1"/>
  <c r="G61" i="7"/>
  <c r="C6" i="4" s="1"/>
  <c r="G38" i="6" l="1"/>
  <c r="G37" i="6"/>
  <c r="G36" i="6"/>
  <c r="G35" i="6"/>
  <c r="G34" i="6"/>
  <c r="G33" i="6"/>
  <c r="G32" i="6"/>
  <c r="G29" i="6"/>
  <c r="G28" i="6"/>
  <c r="G27" i="6"/>
  <c r="G26" i="6"/>
  <c r="G25" i="6"/>
  <c r="G24" i="6"/>
  <c r="G23" i="6"/>
  <c r="G22" i="6"/>
  <c r="G21" i="6"/>
  <c r="G20" i="6"/>
  <c r="G19" i="6"/>
  <c r="G17" i="6"/>
  <c r="G16" i="6"/>
  <c r="G15" i="6"/>
  <c r="G14" i="6"/>
  <c r="G13" i="6"/>
  <c r="G12" i="6"/>
  <c r="G11" i="6"/>
  <c r="G10" i="6"/>
  <c r="G9" i="6"/>
  <c r="G8" i="6"/>
  <c r="G7" i="6"/>
  <c r="G6" i="6"/>
  <c r="G5" i="6"/>
  <c r="G177" i="1"/>
  <c r="G178" i="1"/>
  <c r="G179" i="1"/>
  <c r="G180" i="1"/>
  <c r="G181" i="1"/>
  <c r="G182" i="1"/>
  <c r="G183" i="1"/>
  <c r="G184" i="1"/>
  <c r="G185" i="1"/>
  <c r="G186" i="1"/>
  <c r="G187" i="1"/>
  <c r="G188" i="1"/>
  <c r="G189" i="1"/>
  <c r="G190" i="1"/>
  <c r="G191" i="1"/>
  <c r="G192" i="1"/>
  <c r="G193" i="1"/>
  <c r="G194" i="1"/>
  <c r="G176" i="1"/>
  <c r="G166" i="1"/>
  <c r="G167" i="1"/>
  <c r="G168" i="1"/>
  <c r="G169" i="1"/>
  <c r="G170" i="1"/>
  <c r="G171" i="1"/>
  <c r="G172" i="1"/>
  <c r="G173" i="1"/>
  <c r="G174" i="1"/>
  <c r="G86" i="1"/>
  <c r="G140" i="1"/>
  <c r="G156" i="1"/>
  <c r="G157" i="1"/>
  <c r="G158" i="1"/>
  <c r="G159" i="1"/>
  <c r="G160" i="1"/>
  <c r="G107" i="1"/>
  <c r="G108" i="1"/>
  <c r="G109" i="1"/>
  <c r="G110" i="1"/>
  <c r="G111" i="1"/>
  <c r="G112" i="1"/>
  <c r="G113" i="1"/>
  <c r="G114" i="1"/>
  <c r="G115" i="1"/>
  <c r="G116" i="1"/>
  <c r="G117" i="1"/>
  <c r="G118" i="1"/>
  <c r="G119" i="1"/>
  <c r="G120" i="1"/>
  <c r="G121" i="1"/>
  <c r="G122" i="1"/>
  <c r="G123" i="1"/>
  <c r="G124" i="1"/>
  <c r="G125" i="1"/>
  <c r="G57" i="1"/>
  <c r="G58" i="1"/>
  <c r="G59" i="1"/>
  <c r="G60" i="1"/>
  <c r="G61" i="1"/>
  <c r="G62" i="1"/>
  <c r="G63" i="1"/>
  <c r="G64" i="1"/>
  <c r="G65" i="1"/>
  <c r="G66" i="1"/>
  <c r="G67" i="1"/>
  <c r="G68" i="1"/>
  <c r="G69" i="1"/>
  <c r="G70" i="1"/>
  <c r="G71" i="1"/>
  <c r="G72" i="1"/>
  <c r="G73" i="1"/>
  <c r="G74" i="1"/>
  <c r="G75" i="1"/>
  <c r="G53" i="1"/>
  <c r="G54" i="1"/>
  <c r="G55" i="1"/>
  <c r="G56" i="1"/>
  <c r="G6" i="1"/>
  <c r="G7" i="1"/>
  <c r="G8" i="1"/>
  <c r="G9" i="1"/>
  <c r="G10" i="1"/>
  <c r="G11" i="1"/>
  <c r="G12" i="1"/>
  <c r="I33" i="6" l="1"/>
  <c r="I38" i="6"/>
  <c r="G39" i="6"/>
  <c r="C5" i="4" s="1"/>
  <c r="G152" i="1"/>
  <c r="G153" i="1"/>
  <c r="G154" i="1"/>
  <c r="G155" i="1"/>
  <c r="G161" i="1"/>
  <c r="G162" i="1"/>
  <c r="G163" i="1"/>
  <c r="G164" i="1"/>
  <c r="G165" i="1"/>
  <c r="G150" i="1"/>
  <c r="G151" i="1"/>
  <c r="G149" i="1"/>
  <c r="G145" i="1"/>
  <c r="G141" i="1"/>
  <c r="G136" i="1"/>
  <c r="G132" i="1"/>
  <c r="G128" i="1"/>
  <c r="G104" i="1"/>
  <c r="G100" i="1"/>
  <c r="G148" i="1"/>
  <c r="G147" i="1"/>
  <c r="G146" i="1"/>
  <c r="G144" i="1"/>
  <c r="G143" i="1"/>
  <c r="G142" i="1"/>
  <c r="G139" i="1"/>
  <c r="G138" i="1"/>
  <c r="G137" i="1"/>
  <c r="G135" i="1"/>
  <c r="G134" i="1"/>
  <c r="G133" i="1"/>
  <c r="G131" i="1"/>
  <c r="G130" i="1"/>
  <c r="G129" i="1"/>
  <c r="G127" i="1"/>
  <c r="G126" i="1"/>
  <c r="G106" i="1"/>
  <c r="G105" i="1"/>
  <c r="G103" i="1"/>
  <c r="G102" i="1"/>
  <c r="G101" i="1"/>
  <c r="G99" i="1"/>
  <c r="G87" i="1"/>
  <c r="G88" i="1"/>
  <c r="G89" i="1"/>
  <c r="G90" i="1"/>
  <c r="G91" i="1"/>
  <c r="G92" i="1"/>
  <c r="G93" i="1"/>
  <c r="G94" i="1"/>
  <c r="G95" i="1"/>
  <c r="G96" i="1"/>
  <c r="G97" i="1"/>
  <c r="G98" i="1"/>
  <c r="G77" i="1"/>
  <c r="G78" i="1"/>
  <c r="G79" i="1"/>
  <c r="G80" i="1"/>
  <c r="G81" i="1"/>
  <c r="G82" i="1"/>
  <c r="G83" i="1"/>
  <c r="G84" i="1"/>
  <c r="G47" i="1"/>
  <c r="G48" i="1"/>
  <c r="G35" i="1"/>
  <c r="G36" i="1"/>
  <c r="G37" i="1"/>
  <c r="G40" i="1"/>
  <c r="G41" i="1"/>
  <c r="G42" i="1"/>
  <c r="G43" i="1"/>
  <c r="G44" i="1"/>
  <c r="I175" i="1" l="1"/>
  <c r="I151" i="1"/>
  <c r="G20" i="1"/>
  <c r="G21" i="1"/>
  <c r="G13" i="1"/>
  <c r="G14" i="1"/>
  <c r="G15" i="1"/>
  <c r="G16" i="1"/>
  <c r="G17" i="1"/>
  <c r="G19" i="1"/>
  <c r="G22" i="1"/>
  <c r="G23" i="1"/>
  <c r="G24" i="1"/>
  <c r="G25" i="1"/>
  <c r="G26" i="1"/>
  <c r="G27" i="1"/>
  <c r="G29" i="1"/>
  <c r="G30" i="1"/>
  <c r="G31" i="1"/>
  <c r="G76" i="1" l="1"/>
  <c r="G85" i="1"/>
  <c r="G195" i="1" l="1"/>
  <c r="I195" i="1" s="1"/>
  <c r="G50" i="1"/>
  <c r="G51" i="1"/>
  <c r="G52" i="1"/>
  <c r="G49" i="1"/>
  <c r="G46" i="1"/>
  <c r="G45" i="1"/>
  <c r="G34" i="1"/>
  <c r="I44" i="1" s="1"/>
  <c r="G5" i="1"/>
  <c r="I33" i="1" s="1"/>
  <c r="I48" i="1" l="1"/>
  <c r="G196" i="1"/>
  <c r="C4" i="4" s="1"/>
  <c r="I148" i="1"/>
  <c r="C11" i="4" l="1"/>
</calcChain>
</file>

<file path=xl/sharedStrings.xml><?xml version="1.0" encoding="utf-8"?>
<sst xmlns="http://schemas.openxmlformats.org/spreadsheetml/2006/main" count="1651" uniqueCount="666">
  <si>
    <t>Eilės Nr.</t>
  </si>
  <si>
    <t>Darbo pavadinimas, aprašymas</t>
  </si>
  <si>
    <t>Mato vnt.</t>
  </si>
  <si>
    <t>Kiekis</t>
  </si>
  <si>
    <t>Iš viso, Eur be PVM</t>
  </si>
  <si>
    <t>kompl.</t>
  </si>
  <si>
    <t>2. Žemės sankasa</t>
  </si>
  <si>
    <t>3. Vandens nuvedimas</t>
  </si>
  <si>
    <t>DARBŲ KIEKIŲ ŽINIARAŠTIS NR. 1 – SUSISIEKIMO DALIS</t>
  </si>
  <si>
    <r>
      <t xml:space="preserve">Vieneto kaina, Eur be PVM  </t>
    </r>
    <r>
      <rPr>
        <b/>
        <sz val="11"/>
        <color rgb="FFFF0000"/>
        <rFont val="Times New Roman"/>
        <family val="1"/>
        <charset val="186"/>
      </rPr>
      <t>(pildo Tiekėjas)</t>
    </r>
  </si>
  <si>
    <t>DARBŲ KIEKIŲ ŽINIARAŠČIŲ SANTRAUKA</t>
  </si>
  <si>
    <t>Darbų kiekių žin. nr.</t>
  </si>
  <si>
    <t>Žiniaraščio pavadinimas</t>
  </si>
  <si>
    <t>Vertė, EUR be PVM</t>
  </si>
  <si>
    <t>Vertės į pasiūlymo formą</t>
  </si>
  <si>
    <t>Susiekimo dalis</t>
  </si>
  <si>
    <t>Žiniaraščio priedas</t>
  </si>
  <si>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</si>
  <si>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Pastaba: Rangovas turi įsivertinti vieną dangos konstrukciją iš pateiktų dviejų dangos konstrukcijos variantų.</t>
  </si>
  <si>
    <t>Pastaba: Rangovas statybvietės išlaidose arba laisvai pasirinktoje (-ose) darbų kiekių žiniaraščių eilutėje (-ėse) turi įsivertinti visus su sutarties vykdymu susijusius dokumentus (įskaitant deklaracijos apie statybos užbaigimą gavimą).</t>
  </si>
  <si>
    <t>Grįžtamosios medžiagos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</si>
  <si>
    <t>Geodezinis trasos nužymėjimas</t>
  </si>
  <si>
    <t>km</t>
  </si>
  <si>
    <t>Minkštų veislių nuo 25 cm iki 32 cm skersmens medžių ir kelmų pašalinimas</t>
  </si>
  <si>
    <t>vnt.</t>
  </si>
  <si>
    <t>Minkštų veislių nuo 32 cm ir didesnio skersmens medžių ir kelmų pašalinimas</t>
  </si>
  <si>
    <t>Pašalintų kelmų išvežimas rangovo pasirinktu atstumu ir utilizavimas</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</si>
  <si>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</si>
  <si>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t>Krūmų kirtimas, smulkinimas ir išvežimas rangovo pasirinktu atstumu</t>
  </si>
  <si>
    <t>ha</t>
  </si>
  <si>
    <t>m²</t>
  </si>
  <si>
    <t>Esamų trinkelių/plytelių ardymas ir išvežimas rangovo pasirinktu atstumu</t>
  </si>
  <si>
    <t>Esamų kelio bordiūrų išardymas ir išvežimas rangovo pasirinktu atstumu</t>
  </si>
  <si>
    <t>m</t>
  </si>
  <si>
    <t>Esamų vejos bordiūrų išardymas ir išvežimas rangovo pasirinktu atstumu</t>
  </si>
  <si>
    <t>Augalinio grunto pašalinimas</t>
  </si>
  <si>
    <t>m³</t>
  </si>
  <si>
    <t>Augalinio grunto išvežimas į išlykį rangovo pasirinktu atstumu</t>
  </si>
  <si>
    <t>Vienstiebių kelio ženklų atramų išardymas ir išvežimas į Statytojo nurodytą sandėliavimo vietą</t>
  </si>
  <si>
    <t>Skydų nuėmimas nuo vienstiebių atramų ir išvežimas į Statytojo nurodytą sandėliavimo vietą</t>
  </si>
  <si>
    <t>Dvistiebių kelio ženklų atramų išardymas ir išvežimas į Statytojo nurodytą sandėliavimo vietą</t>
  </si>
  <si>
    <t>Skydų nuėmimas nuo dvistiebių atramų ir išvežimas į Statytojo nurodytą sandėliavimo vietą</t>
  </si>
  <si>
    <t>Žemės darbai - žemės sankasos formavimas iškasos</t>
  </si>
  <si>
    <t>Žemės darbai - grunto išvežimas į išlykį rangovo pasirinktu atstumu</t>
  </si>
  <si>
    <t>Žemės sankasos planiravimas mechanizuotai</t>
  </si>
  <si>
    <t>Žemės sankasos planiravimas rankiniu būdu</t>
  </si>
  <si>
    <t>Žemės sankasos tankinimas (h=0,3 m)</t>
  </si>
  <si>
    <t>4.1.1</t>
  </si>
  <si>
    <t>Skaldelė drenažui 5/8</t>
  </si>
  <si>
    <t>Skaldelė drenažui 11/16</t>
  </si>
  <si>
    <t>4.1.2</t>
  </si>
  <si>
    <t>Išlyginamojo sluoksnio iš dolomito skaldos atsijų 0/5 įrengimas h=0,03m</t>
  </si>
  <si>
    <t>4.1.3</t>
  </si>
  <si>
    <t>4.1.4</t>
  </si>
  <si>
    <t xml:space="preserve">Betoninių geltonos spalvos trinkelių (kauburėliai) 200x100x80 įrengimas </t>
  </si>
  <si>
    <t xml:space="preserve">Betoninių geltonos spalvos trinkelių (pailgos juostelės) 200x100x80 įrengimas </t>
  </si>
  <si>
    <t>Drenuojančio grunto įrengimas</t>
  </si>
  <si>
    <t>Betoninių kelio bordiūrų 1000x150x300 mm įrengimas ant betono pagrindo</t>
  </si>
  <si>
    <t>Betoninių kelio bordiūrų (nuožulnių) 1000x150x220-150 mm įrengimas ant betono pagrindo</t>
  </si>
  <si>
    <t>Betoninių vejos bordiūrų 1000x80x200 įrengimas ant betono pagrindo</t>
  </si>
  <si>
    <t>Sandūrų izoliavimas sandarinimo juostomis</t>
  </si>
  <si>
    <t>Suoliukų įrengimas</t>
  </si>
  <si>
    <t>Šiukšliadėžių įrengimas</t>
  </si>
  <si>
    <t>Kelio ženklų vienstiebių metalinių 76,1 mm skersmens atramų pastatymas</t>
  </si>
  <si>
    <t>Kelio ženklų bendras atramų stiebų ilgis vienstiebėms atramoms</t>
  </si>
  <si>
    <t>Kelio ženklų skydų montavimas prie vienstiebių atramų</t>
  </si>
  <si>
    <t>Kelio ženklų skydų montavimas prie apšvietimo atramų</t>
  </si>
  <si>
    <t>Kelio ženklų skydų plotas</t>
  </si>
  <si>
    <t>Horizontalusis ženklinimas termoplastinėmis arba reaktyviosiomis medžiagomis su stiklo rutuliukais 1.1</t>
  </si>
  <si>
    <t>Horizontalusis ženklinimas termoplastinėmis arba reaktyviosiomis medžiagomis su stiklo rutuliukais 1.7</t>
  </si>
  <si>
    <t>Horizontalusis ženklinimas termoplastinėmis arba reaktyviosiomis medžiagomis su stiklo rutuliukais 1.11</t>
  </si>
  <si>
    <t>Horizontalusis ženklinimas termoplastinėmis arba reaktyviosiomis medžiagomis su stiklo rutuliukais 1.12</t>
  </si>
  <si>
    <t>Horizontalusis ženklinimas termoplastinėmis arba reaktyviosiomis medžiagomis su stiklo rutuliukais 1.13.1</t>
  </si>
  <si>
    <t>Horizontalusis ženklinimas termoplastinėmis arba reaktyviosiomis medžiagomis su stiklo rutuliukais 1.25</t>
  </si>
  <si>
    <t>Iš viso žiniaraščiuose (Eur be PVM):</t>
  </si>
  <si>
    <t>1. Paruošiamieji darbai</t>
  </si>
  <si>
    <t>Minkštų veislių nuo 17 cm iki 24 cm skersmens medžių ir kelmų pašalinimas</t>
  </si>
  <si>
    <t>Medžių kamienų sandėliavimas ir apskaitymas statybvietėje</t>
  </si>
  <si>
    <t>Augalinio grunto išvežimas į laikino sandėliavimo aikštelę</t>
  </si>
  <si>
    <t>Esamos kelio dangos konstrukcijos pagrindų su skalda ardymas ir išvežimas</t>
  </si>
  <si>
    <t>Žemės darbai - žemės sankasos formavimas pylimai (panaudojant iškasų gruntą)</t>
  </si>
  <si>
    <t>Drenažo įrengimas iš perforuotų d113/126 vamzdžių su geotekstilės filtru</t>
  </si>
  <si>
    <t>Betoninių raudonos spalvos trinkelių 200x100x80 įrengimas</t>
  </si>
  <si>
    <t>Kietos gumos įdėklas temperatūrinėms siūlėms 0,01x0,33</t>
  </si>
  <si>
    <t>Granitinių kelio bordiūrų 1000x150x300 mm įrengimas ant betono pagrindo</t>
  </si>
  <si>
    <t>Keleivių laukimo paviljonų su integruotu suoliuku įrengimas</t>
  </si>
  <si>
    <t>Iš viso skyriuje 1, Eur be PVM</t>
  </si>
  <si>
    <t>Skyrius</t>
  </si>
  <si>
    <t>1.1</t>
  </si>
  <si>
    <t>1.2</t>
  </si>
  <si>
    <t>1.3</t>
  </si>
  <si>
    <t>1.4</t>
  </si>
  <si>
    <t>1.5</t>
  </si>
  <si>
    <t>1.6</t>
  </si>
  <si>
    <t>1.7</t>
  </si>
  <si>
    <t>1.8</t>
  </si>
  <si>
    <t>1.9</t>
  </si>
  <si>
    <t>1.10</t>
  </si>
  <si>
    <t>1.11</t>
  </si>
  <si>
    <t>1.12</t>
  </si>
  <si>
    <t>1.13</t>
  </si>
  <si>
    <t>1.14</t>
  </si>
  <si>
    <t>1.15</t>
  </si>
  <si>
    <t>1.16</t>
  </si>
  <si>
    <t>1.17</t>
  </si>
  <si>
    <t>1.18</t>
  </si>
  <si>
    <t>1.19</t>
  </si>
  <si>
    <t>1.20</t>
  </si>
  <si>
    <t>1.21</t>
  </si>
  <si>
    <t>1.22</t>
  </si>
  <si>
    <t>1.23</t>
  </si>
  <si>
    <t>2.1</t>
  </si>
  <si>
    <t>2.2</t>
  </si>
  <si>
    <t>2.3</t>
  </si>
  <si>
    <t>2.4</t>
  </si>
  <si>
    <t>Iš viso skyriuje 2, Eur be PVM</t>
  </si>
  <si>
    <t>2.5</t>
  </si>
  <si>
    <t>2.6</t>
  </si>
  <si>
    <t>2.7</t>
  </si>
  <si>
    <t>2.8</t>
  </si>
  <si>
    <t>2.9</t>
  </si>
  <si>
    <t>2.10</t>
  </si>
  <si>
    <t>3.1</t>
  </si>
  <si>
    <t>3.2</t>
  </si>
  <si>
    <t>3.3</t>
  </si>
  <si>
    <t>3.4</t>
  </si>
  <si>
    <t>Iš viso skyriuje 3, Eur be PVM</t>
  </si>
  <si>
    <t>4.3.1</t>
  </si>
  <si>
    <t>4.3.2</t>
  </si>
  <si>
    <t>4.3.3</t>
  </si>
  <si>
    <t>4.3.4</t>
  </si>
  <si>
    <t>4.3.5</t>
  </si>
  <si>
    <t>4.3.6</t>
  </si>
  <si>
    <t>4.3.7</t>
  </si>
  <si>
    <t>4.3.8</t>
  </si>
  <si>
    <t>4.3.9</t>
  </si>
  <si>
    <t>4.4.1</t>
  </si>
  <si>
    <t>4.4.2</t>
  </si>
  <si>
    <t>4.4.3</t>
  </si>
  <si>
    <t>4.4.4</t>
  </si>
  <si>
    <t>4.4.5</t>
  </si>
  <si>
    <t>4.4.6</t>
  </si>
  <si>
    <t>4.4.7</t>
  </si>
  <si>
    <t>4.5.1</t>
  </si>
  <si>
    <t>4.5.2</t>
  </si>
  <si>
    <t>4.5.3</t>
  </si>
  <si>
    <t>4.5.4</t>
  </si>
  <si>
    <t>4.5.5</t>
  </si>
  <si>
    <t>4.5.6</t>
  </si>
  <si>
    <r>
      <t>4. Kelio dangos konstrukcija (1 variantas).</t>
    </r>
    <r>
      <rPr>
        <i/>
        <sz val="10"/>
        <color rgb="FF002060"/>
        <rFont val="Times New Roman"/>
        <family val="1"/>
        <charset val="186"/>
      </rPr>
      <t xml:space="preserve"> </t>
    </r>
    <r>
      <rPr>
        <i/>
        <sz val="10"/>
        <color rgb="FF0070C0"/>
        <rFont val="Times New Roman"/>
        <family val="1"/>
        <charset val="186"/>
      </rPr>
      <t>DK 0,1 konstrukcijos įrengimas</t>
    </r>
  </si>
  <si>
    <r>
      <t xml:space="preserve">4. Kelio dangos konstrukcija (1 variantas). </t>
    </r>
    <r>
      <rPr>
        <i/>
        <sz val="10"/>
        <color rgb="FF0070C0"/>
        <rFont val="Times New Roman"/>
        <family val="1"/>
        <charset val="186"/>
      </rPr>
      <t>DK 10 konstrukcijos įrengimas</t>
    </r>
  </si>
  <si>
    <r>
      <t xml:space="preserve">4. Kelio dangos konstrukcija (1 variantas). </t>
    </r>
    <r>
      <rPr>
        <i/>
        <sz val="10"/>
        <color rgb="FF0070C0"/>
        <rFont val="Times New Roman"/>
        <family val="1"/>
        <charset val="186"/>
      </rPr>
      <t>Bordiūrų įrengimas</t>
    </r>
  </si>
  <si>
    <r>
      <t xml:space="preserve">4. Kelio dangos konstrukcija </t>
    </r>
    <r>
      <rPr>
        <b/>
        <i/>
        <sz val="10"/>
        <color theme="1"/>
        <rFont val="Times New Roman"/>
        <family val="1"/>
        <charset val="186"/>
      </rPr>
      <t>(2 variantas)</t>
    </r>
    <r>
      <rPr>
        <i/>
        <sz val="10"/>
        <color theme="1"/>
        <rFont val="Times New Roman"/>
        <family val="1"/>
        <charset val="186"/>
      </rPr>
      <t xml:space="preserve">. </t>
    </r>
    <r>
      <rPr>
        <i/>
        <sz val="10"/>
        <color rgb="FF00B0F0"/>
        <rFont val="Times New Roman"/>
        <family val="1"/>
        <charset val="186"/>
      </rPr>
      <t>DK 0,1 konstrukcijos įrengimas</t>
    </r>
  </si>
  <si>
    <r>
      <t xml:space="preserve">4. Kelio dangos konstrukcija </t>
    </r>
    <r>
      <rPr>
        <b/>
        <i/>
        <sz val="10"/>
        <color theme="1"/>
        <rFont val="Times New Roman"/>
        <family val="1"/>
        <charset val="186"/>
      </rPr>
      <t>(2 variantas)</t>
    </r>
    <r>
      <rPr>
        <i/>
        <sz val="10"/>
        <color theme="1"/>
        <rFont val="Times New Roman"/>
        <family val="1"/>
        <charset val="186"/>
      </rPr>
      <t xml:space="preserve">. </t>
    </r>
    <r>
      <rPr>
        <i/>
        <sz val="10"/>
        <color rgb="FF00B0F0"/>
        <rFont val="Times New Roman"/>
        <family val="1"/>
        <charset val="186"/>
      </rPr>
      <t>DK 10 konstrukcijos įrengimas</t>
    </r>
  </si>
  <si>
    <r>
      <t xml:space="preserve">4. Kelio dangos konstrukcija </t>
    </r>
    <r>
      <rPr>
        <b/>
        <i/>
        <sz val="10"/>
        <color theme="1"/>
        <rFont val="Times New Roman"/>
        <family val="1"/>
        <charset val="186"/>
      </rPr>
      <t>(2 variantas)</t>
    </r>
    <r>
      <rPr>
        <i/>
        <sz val="10"/>
        <color theme="1"/>
        <rFont val="Times New Roman"/>
        <family val="1"/>
        <charset val="186"/>
      </rPr>
      <t xml:space="preserve">. </t>
    </r>
    <r>
      <rPr>
        <i/>
        <sz val="10"/>
        <color rgb="FF00B0F0"/>
        <rFont val="Times New Roman"/>
        <family val="1"/>
        <charset val="186"/>
      </rPr>
      <t>Bordiūrų įrengimas</t>
    </r>
  </si>
  <si>
    <t>Iš viso skyriuje 4, Eur be PVM</t>
  </si>
  <si>
    <t>5.Autobusų aikštelės ir peronai</t>
  </si>
  <si>
    <t>5.1</t>
  </si>
  <si>
    <t>5.2</t>
  </si>
  <si>
    <t>5.3</t>
  </si>
  <si>
    <t>Iš viso skyriuje 5, Eur be PVM</t>
  </si>
  <si>
    <t>6.1.2</t>
  </si>
  <si>
    <t>6.1.3</t>
  </si>
  <si>
    <t>6.1.4</t>
  </si>
  <si>
    <t>6.1.5</t>
  </si>
  <si>
    <t>6.1.6</t>
  </si>
  <si>
    <r>
      <t xml:space="preserve">6. Kelio apstatymas ir saugaus eismo organizavimas. </t>
    </r>
    <r>
      <rPr>
        <b/>
        <i/>
        <sz val="10"/>
        <color theme="1"/>
        <rFont val="Times New Roman"/>
        <family val="1"/>
        <charset val="186"/>
      </rPr>
      <t>Kelio ženklai</t>
    </r>
  </si>
  <si>
    <r>
      <t>6. Kelio apstatymas ir saugaus eismo organizavimas.</t>
    </r>
    <r>
      <rPr>
        <b/>
        <i/>
        <sz val="10"/>
        <color theme="1"/>
        <rFont val="Times New Roman"/>
        <family val="1"/>
        <charset val="186"/>
      </rPr>
      <t xml:space="preserve"> Dangos ženklinimas</t>
    </r>
  </si>
  <si>
    <t>6.2.1</t>
  </si>
  <si>
    <t>6.2.2</t>
  </si>
  <si>
    <t>6.2.3</t>
  </si>
  <si>
    <t>6.2.4</t>
  </si>
  <si>
    <t>6.2.5</t>
  </si>
  <si>
    <t>6.2.6</t>
  </si>
  <si>
    <r>
      <t>6. Kelio apstatymas ir saugaus eismo organizavimas.</t>
    </r>
    <r>
      <rPr>
        <b/>
        <i/>
        <sz val="10"/>
        <color theme="1"/>
        <rFont val="Times New Roman"/>
        <family val="1"/>
        <charset val="186"/>
      </rPr>
      <t xml:space="preserve"> Greičio mažinimo priemonių įrengimas</t>
    </r>
  </si>
  <si>
    <t>6.3.1</t>
  </si>
  <si>
    <t>6.3.2</t>
  </si>
  <si>
    <t>6.3.3</t>
  </si>
  <si>
    <t>Iš viso skyriuje 6, Eur be PVM</t>
  </si>
  <si>
    <t>Rangovas įsivertina vieną iš pateiktų dviejų dangos konstrukcijos variantų: 1 variantą arba 2 variantą</t>
  </si>
  <si>
    <t>Iš viso skyriuje 7, Eur be PVM</t>
  </si>
  <si>
    <t>Iš viso žiniaraštyje 1,  Eur be PVM</t>
  </si>
  <si>
    <r>
      <t xml:space="preserve">Vykdant valstybinės reikšmės kelių rekonstravimo/remonto darbus susidarančios medžiagos, kurios nenaudojamos projekte ir kurios gali būti panaudotos pakartotinai, turi būti gabenamos į užsakovo – AB Lietuvos automobilių kelių direkcijos (toliau – Kelių direkcija) nurodytą sandėliavimo vietą – </t>
    </r>
    <r>
      <rPr>
        <b/>
        <i/>
        <sz val="10"/>
        <rFont val="Times New Roman"/>
        <family val="1"/>
        <charset val="186"/>
      </rPr>
      <t>Vievio kelių tarnyba, Statybininkų g. 16, Vievis.</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</si>
  <si>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Minkštų veislių nuo 12 cm iki 16 cm skersmens medžių ir kelmų pašalinimas</t>
  </si>
  <si>
    <t>Kietų veislių nuo 12 cm iki 16 cm skersmens medžių ir kelmų pašalinimas</t>
  </si>
  <si>
    <t>Kietų veislių nuo 17 cm iki 24 cm skersmens medžių ir kelmų pašalinimas</t>
  </si>
  <si>
    <t>Kietų veislių nuo 25 cm iki 32 cm skersmens medžių ir kelmų pašalinimas</t>
  </si>
  <si>
    <t>t</t>
  </si>
  <si>
    <t>Mūro ardymas ir išvežimas rangovo pasirinktu atstumu</t>
  </si>
  <si>
    <t>Medinės tvoros su gelžbetoniais statramsčiais ardymas ir išvežimas rangovo pasirinktu atstumu</t>
  </si>
  <si>
    <t>Plastikinių pralaidų d400 ardymas ir išvežimas į statytojo nurodytą vietą</t>
  </si>
  <si>
    <t>1.24</t>
  </si>
  <si>
    <t>1.25</t>
  </si>
  <si>
    <t>1.26</t>
  </si>
  <si>
    <t>1.27</t>
  </si>
  <si>
    <t>Plieninio dėklo dn200 mm klojimas atviru budu</t>
  </si>
  <si>
    <t>Plieninio dėklo dn300 mm klojimas atviru budu</t>
  </si>
  <si>
    <t>Žemės sankasos kvalifikuotas pagerinimaspagal MN GPSR 12</t>
  </si>
  <si>
    <t>Žemės sankasos sustiprinimas pagal MN GPSR 12</t>
  </si>
  <si>
    <t>2.11</t>
  </si>
  <si>
    <t xml:space="preserve">Geotekstilė drenažui </t>
  </si>
  <si>
    <t>Apsauginio šalčiui atsparaus sluoksnio kf≥1,5×10-5 m/s, h≥0,44 m įrengimas (trinkelių dangos nuovažose)</t>
  </si>
  <si>
    <t>Skaldos pagrindo sluoksnio iš nesurišto mineralinių medžiagų mišinio fr. 0/45 h=0,15 m įrengimas (trinkelių dangos nuovažose)</t>
  </si>
  <si>
    <r>
      <t>4. Kelio dangos konstrukcija (1 variantas).</t>
    </r>
    <r>
      <rPr>
        <i/>
        <sz val="10"/>
        <color rgb="FF002060"/>
        <rFont val="Times New Roman"/>
        <family val="1"/>
        <charset val="186"/>
      </rPr>
      <t xml:space="preserve"> </t>
    </r>
    <r>
      <rPr>
        <i/>
        <sz val="10"/>
        <color rgb="FF0070C0"/>
        <rFont val="Times New Roman"/>
        <family val="1"/>
        <charset val="186"/>
      </rPr>
      <t>DK 2 konstrukcijos įrengimas</t>
    </r>
  </si>
  <si>
    <t>Apsauginio šalčiui atsparaus sluoksnio kf≥1,5×10-5 m/s, h≥0,39 m įrengimas</t>
  </si>
  <si>
    <t>Skaldos pagrindo sluoksnio iš nesurišto mineralinių medžiagų mišinio fr. 0/45 h=0,25 m įrengimas</t>
  </si>
  <si>
    <t>Betoninių  trinkelių 200x100x80 įrengimas</t>
  </si>
  <si>
    <r>
      <t>4. Kelio dangos konstrukcija (1 variantas).</t>
    </r>
    <r>
      <rPr>
        <i/>
        <sz val="10"/>
        <color rgb="FF002060"/>
        <rFont val="Times New Roman"/>
        <family val="1"/>
        <charset val="186"/>
      </rPr>
      <t xml:space="preserve"> </t>
    </r>
    <r>
      <rPr>
        <i/>
        <sz val="10"/>
        <color rgb="FF0070C0"/>
        <rFont val="Times New Roman"/>
        <family val="1"/>
        <charset val="186"/>
      </rPr>
      <t>DK 3 konstrukcijos įrengimas</t>
    </r>
  </si>
  <si>
    <t>Apsauginio šalčiui atsparaus sluoksnio kf≥1,5×10-5 m/s, h≥0,40 m įrengimas (asfalto dangos konstrukcijai)</t>
  </si>
  <si>
    <t>Skaldos pagrindo sluoksnio iš nesurišto mineralinių medžiagų mišinio fr. 0/45 h=0,20 m įrengimas (asfalto dangos konstrukcijai)</t>
  </si>
  <si>
    <t>Asfalto pagrindo sluoksnio iš mišinio AC 22 PS, h=0,10 m įrengimas</t>
  </si>
  <si>
    <t>Pagruntavimas bitumine emulsija tarp asfalto dangos sluoksnių</t>
  </si>
  <si>
    <t>Asfalto apatinio sluoksnio iš mišinio AC 16 AS, h=0,06 m įrengimas</t>
  </si>
  <si>
    <t>Asfalto viršutinio sluoksnio iš mišinio SMA 8 S, h=0,04 m įrengimas</t>
  </si>
  <si>
    <t>Paviršiaus šiurkštinimas 1/3 frakcijos skaldyta mineralinė medžiaga – 0,5–1,0 kg/m2;</t>
  </si>
  <si>
    <t>Skersinių ir išilginių siūlių gruntavimas bitumine emulsija</t>
  </si>
  <si>
    <t>Betono pagrindo sluoksnio iš C20/25 klasės betono h=0,25 m įrengimas (trinkelių dangos konstrukcijai)</t>
  </si>
  <si>
    <t>Išlyginamojo sluoksnio iš C20/25 klasės betono h=0,03 m įrengimas</t>
  </si>
  <si>
    <t>Granitinių viršutine lygia puse trinkelių 100x100x100 įrengimas</t>
  </si>
  <si>
    <t>Granitinių trinkelių dangos 100x100x100  tarpų  užpildymas greitai kietėjančiu skiedinio mišiniu</t>
  </si>
  <si>
    <t>Granitinių viršutine grubiai skelta puse trinkelių 100x100x100 įrengimas</t>
  </si>
  <si>
    <t>Nerūdijančio plieno juostų temperatūrinėms siūlėms įrengimas
0,01x0,33</t>
  </si>
  <si>
    <t>Plieninių ankerių plieninėms juostoms įrengimas temperatūrinėms
siūlėms 0,25x0,05x0,01</t>
  </si>
  <si>
    <t>Polimerais modifikuotas bitumas temperatūrinėms siūlėms PMB
45/80-55</t>
  </si>
  <si>
    <t>Apsauginio šalčiui atsparaus sluoksnio kf≥1,5×10-5 m/s, h≥0,43 m įrengimas (asfalto dangos konstrukcijai)</t>
  </si>
  <si>
    <t>Asfalto apatinio sluoksnio iš mišinio AC 16 AS, h=0,08 m įrengimas</t>
  </si>
  <si>
    <r>
      <t xml:space="preserve">4. Kelio dangos konstrukcija (1 variantas). </t>
    </r>
    <r>
      <rPr>
        <i/>
        <sz val="10"/>
        <color theme="4"/>
        <rFont val="Times New Roman"/>
        <family val="1"/>
        <charset val="186"/>
      </rPr>
      <t>Šaligatvių</t>
    </r>
    <r>
      <rPr>
        <i/>
        <sz val="10"/>
        <color rgb="FF0070C0"/>
        <rFont val="Times New Roman"/>
        <family val="1"/>
        <charset val="186"/>
      </rPr>
      <t xml:space="preserve"> įrengimas</t>
    </r>
  </si>
  <si>
    <t>ŠNS kf≥1,5×10-5 m/s, h≥0,19 m įrengimas</t>
  </si>
  <si>
    <t>Skaldos pagrindo iš nesurišto mineralinių medžiagų mišinio 0/45 h=0,15 įrengimas</t>
  </si>
  <si>
    <t>Betoninių pilkos spalvos trinkelių 200x100x80 įrengimas</t>
  </si>
  <si>
    <t>Betoninių plytelių 500x500x80 įrengimas</t>
  </si>
  <si>
    <t>4.4.8</t>
  </si>
  <si>
    <t>Betoninių kelio bordiūrų (užvažiuojami) 1000x150x220 įrengimas ant betono pagrindo</t>
  </si>
  <si>
    <t>4.2.1</t>
  </si>
  <si>
    <t>4.2.2</t>
  </si>
  <si>
    <t>4.2.3</t>
  </si>
  <si>
    <t>4.2.4</t>
  </si>
  <si>
    <r>
      <t xml:space="preserve">4. Kelio dangos konstrukcija </t>
    </r>
    <r>
      <rPr>
        <b/>
        <i/>
        <sz val="10"/>
        <color theme="1"/>
        <rFont val="Times New Roman"/>
        <family val="1"/>
        <charset val="186"/>
      </rPr>
      <t>(2 variantas)</t>
    </r>
    <r>
      <rPr>
        <i/>
        <sz val="10"/>
        <color theme="1"/>
        <rFont val="Times New Roman"/>
        <family val="1"/>
        <charset val="186"/>
      </rPr>
      <t xml:space="preserve">. </t>
    </r>
    <r>
      <rPr>
        <i/>
        <sz val="10"/>
        <color rgb="FF00B0F0"/>
        <rFont val="Times New Roman"/>
        <family val="1"/>
        <charset val="186"/>
      </rPr>
      <t>DK 2 konstrukcijos įrengimas</t>
    </r>
  </si>
  <si>
    <t>Apsauginio šalčiui atsparaus sluoksnio kf≥1,5×10-5 m/s, h≥0,39 m įrengimas (trinkelių dangos nuovažose)</t>
  </si>
  <si>
    <t>Žvyro pagrindo sluoksnio iš nesurišto mineralinių medžiagų mišinio fr. 0/45 h=0,20 m įrengimas (trinkelių dangos nuovažose)</t>
  </si>
  <si>
    <t>Apsauginio šalčiui atsparaus sluoksnio kf≥1,5×10-5 m/s, h≥0,34 m įrengimas</t>
  </si>
  <si>
    <t>Žvyro pagrindo sluoksnio iš nesurišto mineralinių medžiagų mišinio fr. 0/45 h=0,30 m įrengimas</t>
  </si>
  <si>
    <t>4.3.10</t>
  </si>
  <si>
    <t>4.3.11</t>
  </si>
  <si>
    <t>4.3.12</t>
  </si>
  <si>
    <t>4.3.13</t>
  </si>
  <si>
    <t>4.3.14</t>
  </si>
  <si>
    <t>4.3.15</t>
  </si>
  <si>
    <t>4.3.16</t>
  </si>
  <si>
    <t>4.3.17</t>
  </si>
  <si>
    <t>4.3.18</t>
  </si>
  <si>
    <t>4.3.19</t>
  </si>
  <si>
    <t>4.4.9</t>
  </si>
  <si>
    <t>4.5.7</t>
  </si>
  <si>
    <t>4.5.8</t>
  </si>
  <si>
    <t>4.6.1</t>
  </si>
  <si>
    <t>4.6.2</t>
  </si>
  <si>
    <t>4.6.3</t>
  </si>
  <si>
    <t>4.6.4</t>
  </si>
  <si>
    <t>4.6.5</t>
  </si>
  <si>
    <t>4.6.6</t>
  </si>
  <si>
    <r>
      <t xml:space="preserve">4. Kelio dangos konstrukcija </t>
    </r>
    <r>
      <rPr>
        <b/>
        <i/>
        <sz val="10"/>
        <color theme="1"/>
        <rFont val="Times New Roman"/>
        <family val="1"/>
        <charset val="186"/>
      </rPr>
      <t>(2 variantas)</t>
    </r>
    <r>
      <rPr>
        <i/>
        <sz val="10"/>
        <color theme="1"/>
        <rFont val="Times New Roman"/>
        <family val="1"/>
        <charset val="186"/>
      </rPr>
      <t xml:space="preserve">. </t>
    </r>
    <r>
      <rPr>
        <i/>
        <sz val="10"/>
        <color rgb="FF00B0F0"/>
        <rFont val="Times New Roman"/>
        <family val="1"/>
        <charset val="186"/>
      </rPr>
      <t>DK 3 konstrukcijos įrengimas</t>
    </r>
  </si>
  <si>
    <t>Apsauginio šalčiui atsparaus sluoksnio kf≥1,5×10-5 m/s, h≥0,30 m įrengimas (asfalto dangos konstrukcijai)</t>
  </si>
  <si>
    <t>Žvyro pagrindo sluoksnio iš nesurišto mineralinių medžiagų mišinio fr. 0/45 h=0,30 m įrengimas (asfalto dangos konstrukcijai)</t>
  </si>
  <si>
    <t>Apsauginio šalčiui atsparaus sluoksnio kf≥1,5×10-5 m/s, h≥0,33 m įrengimas (asfalto dangos konstrukcijai)</t>
  </si>
  <si>
    <r>
      <t xml:space="preserve">4. Kelio dangos konstrukcija </t>
    </r>
    <r>
      <rPr>
        <b/>
        <i/>
        <sz val="10"/>
        <color theme="1"/>
        <rFont val="Times New Roman"/>
        <family val="1"/>
        <charset val="186"/>
      </rPr>
      <t>(2 variantas)</t>
    </r>
    <r>
      <rPr>
        <i/>
        <sz val="10"/>
        <color theme="1"/>
        <rFont val="Times New Roman"/>
        <family val="1"/>
        <charset val="186"/>
      </rPr>
      <t xml:space="preserve">. </t>
    </r>
    <r>
      <rPr>
        <i/>
        <sz val="10"/>
        <color theme="4"/>
        <rFont val="Times New Roman"/>
        <family val="1"/>
        <charset val="186"/>
      </rPr>
      <t>Šaligatvių</t>
    </r>
    <r>
      <rPr>
        <i/>
        <sz val="10"/>
        <color rgb="FF00B0F0"/>
        <rFont val="Times New Roman"/>
        <family val="1"/>
        <charset val="186"/>
      </rPr>
      <t xml:space="preserve"> įrengimas</t>
    </r>
  </si>
  <si>
    <t>ŠNS kf≥1,5×10-5 m/s, h≥0,14 m įrengimas</t>
  </si>
  <si>
    <t>Žvyro pagrindo iš nesurišto mineralinių medžiagų mišinio 0/45 h=0,20 įrengimas</t>
  </si>
  <si>
    <t>6.1.7</t>
  </si>
  <si>
    <t>6.1.8</t>
  </si>
  <si>
    <t>6.1.9</t>
  </si>
  <si>
    <t>6.1.10</t>
  </si>
  <si>
    <t>6.1.1</t>
  </si>
  <si>
    <t>Kelio ženklų dvistiebių metalinių 76,1 mm skersmens atramų pastatymas</t>
  </si>
  <si>
    <t>Kelio ženklų bendras atramų stiebų ilgis dvistiebėms atramoms</t>
  </si>
  <si>
    <t>Kelio ženklų skydų montavimas prie dvistiebių atramų</t>
  </si>
  <si>
    <t>Sferinio kelio veidrodžio montavimas prie vienstiebių atramų</t>
  </si>
  <si>
    <t>Įspėjamųjų žibintų su saulės baterija montavimas</t>
  </si>
  <si>
    <t>6.2.7</t>
  </si>
  <si>
    <t>6.2.8</t>
  </si>
  <si>
    <t>6.2.9</t>
  </si>
  <si>
    <t>Horizontalusis ženklinimas termoplastinėmis arba reaktyviosiomis medžiagomis su stiklo rutuliukais 1.2</t>
  </si>
  <si>
    <t>Horizontalusis ženklinimas termoplastinėmis arba reaktyviosiomis medžiagomis su stiklo rutuliukais 1.22</t>
  </si>
  <si>
    <t>Horizontalusis ženklinimas termoplastinėmis arba reaktyviosiomis medžiagomis su stiklo rutuliukais 1.21</t>
  </si>
  <si>
    <t>6.3.4</t>
  </si>
  <si>
    <r>
      <t>Pagruntavimas tarp asfalto dangos sluoksni</t>
    </r>
    <r>
      <rPr>
        <sz val="11"/>
        <color indexed="8"/>
        <rFont val="TimesNewRoman"/>
      </rPr>
      <t>ų</t>
    </r>
  </si>
  <si>
    <t>7.1.1</t>
  </si>
  <si>
    <t>7.1.2</t>
  </si>
  <si>
    <t>7.1.3</t>
  </si>
  <si>
    <t>7.1.4</t>
  </si>
  <si>
    <t>7.1.5</t>
  </si>
  <si>
    <t>7.1.6</t>
  </si>
  <si>
    <t>7.1.7</t>
  </si>
  <si>
    <t>7.1.8</t>
  </si>
  <si>
    <t>7.1.9</t>
  </si>
  <si>
    <t>7.1.10</t>
  </si>
  <si>
    <t>7.1.11</t>
  </si>
  <si>
    <r>
      <t xml:space="preserve">7. Kiti darbai </t>
    </r>
    <r>
      <rPr>
        <b/>
        <i/>
        <sz val="10"/>
        <color theme="1"/>
        <rFont val="Times New Roman"/>
        <family val="1"/>
        <charset val="186"/>
      </rPr>
      <t>Baigiamieji darbai</t>
    </r>
  </si>
  <si>
    <t>Augalinio grunto užpylimas ir apsėjimas žole h=0,10 m (panaudojamas nuimtas augalinis gruntas)</t>
  </si>
  <si>
    <t xml:space="preserve">Medžių pasodinimas ir įtvirtinimas pririšant prie trijų medinių kuolų Liepa mažalapė </t>
  </si>
  <si>
    <t>Krūmų sodinimas ir įtvirtinimas dirvožemyje. Lanksva japoninė</t>
  </si>
  <si>
    <t>Krūmų sodinimas ir įtvirtinimas dirvožemyje. Paprastoji Alyva</t>
  </si>
  <si>
    <t>Plastikinė medžių kamienų apsauga (h=0,5)</t>
  </si>
  <si>
    <t>Medžių laistymo sistemų  įrengimas iš drenažinių vamzdžių</t>
  </si>
  <si>
    <t>Kelkraščių h=0,10 m įrengimas (skaldos 85%, augalinio grunto 15%)</t>
  </si>
  <si>
    <t>Dangos suvedimas žvyro danga h=0,30 m</t>
  </si>
  <si>
    <t>Pėsčiųjų tvorelės įrengimas</t>
  </si>
  <si>
    <t>Pėsčiųjų tvorelės pamatų iš C30/37-XF4-XC4 klasės betono įrengimas</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</si>
  <si>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</si>
  <si>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kompl</t>
  </si>
  <si>
    <r>
      <t xml:space="preserve">7. Kiti darbai </t>
    </r>
    <r>
      <rPr>
        <b/>
        <i/>
        <sz val="10"/>
        <color theme="1"/>
        <rFont val="Times New Roman"/>
        <family val="1"/>
        <charset val="186"/>
      </rPr>
      <t>Laiptų įrengimas</t>
    </r>
  </si>
  <si>
    <t>7.2.1</t>
  </si>
  <si>
    <t>7.2.2</t>
  </si>
  <si>
    <t>7.2.3</t>
  </si>
  <si>
    <t>7.2.4</t>
  </si>
  <si>
    <t>7.2.5</t>
  </si>
  <si>
    <t>7.2.6</t>
  </si>
  <si>
    <t>7.2.7</t>
  </si>
  <si>
    <t>7.2.8</t>
  </si>
  <si>
    <t>7.2.9</t>
  </si>
  <si>
    <t>Armatūros B 500B laiptams montavimas</t>
  </si>
  <si>
    <t>Laiptų monolitinimas (betonas C35/45-XC4-XD3-XF4)</t>
  </si>
  <si>
    <t>Mineralinių medžiagų sluoksnio įrengimas po laiptais h=0,2 m įrengimas</t>
  </si>
  <si>
    <t>Grunto gręžimas iki 1,2 m gylio gręžtinių pamatų rengimui  (Ø320 mm), gruntą išvežant rangovo pasirinktu atstumu</t>
  </si>
  <si>
    <t>Polių  (Ø320 mm) h=1,2 m betonavimas gręžiniuose C25/30-XC2 betonu</t>
  </si>
  <si>
    <t>Armatūros B 500B poliams montavimas</t>
  </si>
  <si>
    <t>Atraminių sienelių monolitinimas (betonas C35/45-XC4-XD3-XF4)</t>
  </si>
  <si>
    <t>Armatūros B 500B atraminėms sienelėms montavimas</t>
  </si>
  <si>
    <t>Karštai cinkuotų plieninių turėklų įrengimas</t>
  </si>
  <si>
    <t>kg</t>
  </si>
  <si>
    <t>DARBŲ KIEKIŲ ŽINIARAŠTIS NR. 2 – VANDENTIEKIO IR NUOTEKŲ ŠALINIMO DALIS</t>
  </si>
  <si>
    <t>1.28</t>
  </si>
  <si>
    <t>1.29</t>
  </si>
  <si>
    <t>1. Vandens nuleidimo sistema</t>
  </si>
  <si>
    <t>2. Žemės darbai</t>
  </si>
  <si>
    <t>Iš viso žiniaraštyje 2,  Eur be PVM</t>
  </si>
  <si>
    <t xml:space="preserve">Savitakinio nuotakyno iš PP movinių vamzdžių DN 200 mm, su visomis reikalingomis jungtimis bei atramomis tiekimas, montavimas žemėje, pajungimas į šulinius, išbandymas ir pridavimas užsakovui. </t>
  </si>
  <si>
    <t>Tas pats, DN 250 mm skersmens</t>
  </si>
  <si>
    <t>Tas pats, DN 400 mm skersmens</t>
  </si>
  <si>
    <t>Tas pats, DN 500 mm skersmens</t>
  </si>
  <si>
    <t xml:space="preserve">Slėginio nuotakyno iš PE100 PN10 vamzdžių DN160 mm, su visomis reikalingomis jungtimis bei atramomis tiekimas, montavimas žemėje, pajungimas į šulinius, išbandymas ir pridavimas užsakovui. </t>
  </si>
  <si>
    <t>Naujų plastikinių d600 mm apžiūros šulinių, 1,50 – 3,0 m gylio, su visomis reikalingomis jungtimis (teleskopiniais adapteriais, betoniniais atraminiais žiedais, kinetėmis ir kt.) bei atramomis tiekimas, sumontavimas, išbandymas ir pridavimas užsakovui.</t>
  </si>
  <si>
    <t>600 mm skersmens, plaukiojančio tipo, rakinami šulinių dangčiai  su visomis reikalingomis jungtimis (D 400). Tiekimas, sumontavimas, išbandymas, pridavimas užsakovui.</t>
  </si>
  <si>
    <t>Naujų plastikinių d600 mm surinkimo šulinėlių, 1,50 – 2,50 m gylio, su visomis reikalingomis jungtimis (teleskopiniais adapteriais, betoniniais atraminiais žiedais, kinetėmis ir kt.) bei atramomis tiekimas, sumontavimas, išbandymas ir pridavimas užsakovui.</t>
  </si>
  <si>
    <t>Bordiūrinės ketinės grotelės lietaus surinkimo d600 mm šuliniams  su visomis reikalingomis jungtimis (teleskopiniu vamzdžiu, guminiu sandarinimo žiedu ir kt.), D400 apkrovos.  Tiekimas, sumontavimas, išbandymas, pridavimas užsakovui.</t>
  </si>
  <si>
    <t>Kvadratinės ketinės grotelės lietaus surinkimo d600 mm šuliniams  su visomis reikalingomis jungtimis (teleskopiniu vamzdžiu, guminiu sandarinimo žiedu ir kt.), D400 apkrovos.  Tiekimas, sumontavimas, išbandymas, pridavimas užsakovui.</t>
  </si>
  <si>
    <t xml:space="preserve">Savitakinio nuotakyno iš PERC  vamzdžių DN 400 mm, su visomis reikalingomis jungtimis bei atramomis tiekimas, montavimas betranšėjiniu būdu, pajungimas į šulinius, išbandymas ir pridavimas užsakovui. </t>
  </si>
  <si>
    <t>Slėginės linijos PEd160 nukreipėjai 
P 135o – 8 vnt., P 160o – 4 vnt., P170o – 2 vnt.</t>
  </si>
  <si>
    <t>Apvalus, g/b d=1500 mm skersmens, 1,50 – 3,00  m gylio nuotekų šulinys; nelaidus vandeniui, su viena d=0,7 m landa, karštai cinkuoto metalo arba gamykloje įlietomis ketinėmis lipynėmis, d=700 mm plaukiojančio tipo dangčiu, betoninėmis vamzdžių atramomis, protarpinėmis. Tiekimas, sumontavimas, išbandymas, pridavimas užsakovui.</t>
  </si>
  <si>
    <t>Apvalus, g/b d=2000 mm skersmens, 2,00 – 3,00 m gylio slėginių nuotekų šulinys; nelaidus vandeniui, su viena d=0,7 m landa, karštai
cinkuoto metalo arba gamykloje įlietomis ketinėmis lipynėmis, d=700 mm plaukiojančio tipo dangčiu, betoninėmis vamzdžių atramomis, protarpinėmis. Visa reikiama armatūra. Tiekimas, sumontavimas, išbandymas, pridavimas užsakovui.</t>
  </si>
  <si>
    <t xml:space="preserve">Tinklų nužymėjimo ženklai </t>
  </si>
  <si>
    <t>Lietaus nuotekų tinklų TV diagnostika ir praplovimas be dezinfikavimo</t>
  </si>
  <si>
    <t>Lietaus nuotekų tinklų hidraulinis bandymas</t>
  </si>
  <si>
    <t>Lietaus nuotekų slėginių tinklų hidraulinis bandymas</t>
  </si>
  <si>
    <t>Esamų komunikacijų šulinių dangčių keitimas</t>
  </si>
  <si>
    <t>Esamų šulinių pakėlimas (arba nuleidimas) iki projektuojamo žemės, gatvės, šaligatvio paviršiaus lygio (iki 0,20 cm)</t>
  </si>
  <si>
    <t>g/b DN1500 mm srauto slopinimo šulinys  dangčiai  su visomis reikalingomis jungtimis. Tiekimas, sumontavimas, išbandymas, pridavimas užsakovui.</t>
  </si>
  <si>
    <t>Lietaus nuotekų siurblinė
NS-01 Ø 1.8 m; H = 4 m. 
Q = 10 l/s; 
H = 8 m.v.st.
 su visomis reikalingomis komplekto detalėmis. Tiekimas, sumontavimas, išbandymas, pridavimas užsakovui.</t>
  </si>
  <si>
    <t>Siurblinės inkarinės plokštės įrengimas  su visomis reikalingomis detalėmis. Tiekimas, sumontavimas, išbandymas, pridavimas užsakovui.</t>
  </si>
  <si>
    <t>Akumuliacinė talpa  (20,06x4,86x1,98 m)   su visomis reikalingomis komplekto detalėmis. Tiekimas, sumontavimas, išbandymas, pridavimas užsakovui.</t>
  </si>
  <si>
    <t>Naftos gaudyklė su integruota smėliagaude (Našumas 20 l/s, Qmax 200 l/s, smėliagaudė 4000 l)  su visomis reikalingomis komplekto detalėmis. Tiekimas, sumontavimas, išbandymas, pridavimas užsakovui.</t>
  </si>
  <si>
    <t>Naftos gaudyklė su integruota smėliagaude (Našumas 30 l/s, Qmax 300 l/s, smėliagaudė 3000 l)  su visomis reikalingomis komplekto detalėmis. Tiekimas, sumontavimas, išbandymas, pridavimas užsakovui.</t>
  </si>
  <si>
    <t>Naftos gaudyklės įilipimo angos su dangčiu prailgininimas iki projektuojamo paviršiaus (1,5 m)</t>
  </si>
  <si>
    <t>Visų įrenginių ventiliacijos kanalų įrengimas žaliojoje zonoj išbandymas, pridavimas užsakovui.</t>
  </si>
  <si>
    <t>Tinklų, kertančių iškastą tranšėją, tvirtinimo detalės komplektas</t>
  </si>
  <si>
    <t xml:space="preserve">Smėlis vamzdžių pagrindui </t>
  </si>
  <si>
    <t>Smėlis pirminiam užpylimui, įskaitant sutankinimą</t>
  </si>
  <si>
    <t>Mechanizuotas tranšėjų iki 4,00 m gylio kasimas ir iškasto grunto laikinas sandėliavimas, bei galutinis tranšėjos užpylimas</t>
  </si>
  <si>
    <t>Tranšėjų sienų išramstymas</t>
  </si>
  <si>
    <t>Perteklinio grunto išvežimas užsakovo nurodymu</t>
  </si>
  <si>
    <r>
      <t>m</t>
    </r>
    <r>
      <rPr>
        <vertAlign val="superscript"/>
        <sz val="10"/>
        <color theme="1"/>
        <rFont val="Times New Roman"/>
        <family val="1"/>
        <charset val="186"/>
      </rPr>
      <t>3</t>
    </r>
  </si>
  <si>
    <r>
      <t>m</t>
    </r>
    <r>
      <rPr>
        <vertAlign val="superscript"/>
        <sz val="10"/>
        <color theme="1"/>
        <rFont val="Times New Roman"/>
        <family val="1"/>
        <charset val="186"/>
      </rPr>
      <t>2</t>
    </r>
  </si>
  <si>
    <t>vnt</t>
  </si>
  <si>
    <t>DARBŲ KIEKIŲ ŽINIARAŠTIS NR. 3 – ELEKTROTECHNIKOS (LAUKO APŠVIETIMO)</t>
  </si>
  <si>
    <r>
      <t xml:space="preserve">1. Medžiagų ir įrenginių žiniaraštis </t>
    </r>
    <r>
      <rPr>
        <b/>
        <i/>
        <sz val="10"/>
        <color theme="1"/>
        <rFont val="Times New Roman"/>
        <family val="1"/>
        <charset val="186"/>
      </rPr>
      <t>Apšvietimo tinklai</t>
    </r>
  </si>
  <si>
    <r>
      <t xml:space="preserve">1. Medžiagų ir įrenginių žiniaraštis </t>
    </r>
    <r>
      <rPr>
        <b/>
        <i/>
        <sz val="10"/>
        <color theme="1"/>
        <rFont val="Times New Roman"/>
        <family val="1"/>
        <charset val="186"/>
      </rPr>
      <t>Esamų abonentinių kabelių apsauga</t>
    </r>
  </si>
  <si>
    <t xml:space="preserve">Surenkamas vamzdis kabelių apsaugai ∅110mm (≥ 750 N) </t>
  </si>
  <si>
    <t xml:space="preserve">Kūginė atrama cinkuota H=6 m. </t>
  </si>
  <si>
    <t xml:space="preserve">Kūginė atrama cinkuota H=8 m. </t>
  </si>
  <si>
    <t xml:space="preserve">Cinkuoto plieno gembės 1 šviestuvui  H-1,0m.L-1.0m. &lt;0º   </t>
  </si>
  <si>
    <t xml:space="preserve">Plieninė tarpinė gembė šviestuvui L-0,5m.  </t>
  </si>
  <si>
    <t>Gatvių apšvietimo atramų pamatai</t>
  </si>
  <si>
    <t>LED gatvių ir magistralių apšvietimo šviestuvas 40W. Šviesos spektras 4000K .Apsaugos klase IP66/ 66. Atspara smūgiams :IK08</t>
  </si>
  <si>
    <t>Pėsčiųjų perėjų apšvietimo šviestuvas  II kl. pagal apsauga nuo elektros srovės poveikio, ne mažiau IP66/66, IK-0,8,  antivandalinis, beekspluatacinis, komplektacija gamyklinė, su LED šviesos šaltinių 72W, Šviesos spektras 5700K</t>
  </si>
  <si>
    <t>Kabelis aliuminio gyslomis 0.6/1kV, darbo temperatūra ne mažiau +90ºC, trumpo sujungimo temperatūra +250ºC,  4x25</t>
  </si>
  <si>
    <t>Kabelis vario gyslomis 0.6/1kV ,  darbo temperatūra ne mažiau +90ºC, 3x1.5</t>
  </si>
  <si>
    <t>Gnybtų komplektas JOR-99969 su saugikliu 6A arba analogas</t>
  </si>
  <si>
    <t>Galinė mova kabeliui 4x25mm²</t>
  </si>
  <si>
    <t>HDPE D75 mm vamzdis, klojimui atviru
būdu, ≥750N</t>
  </si>
  <si>
    <t>HDPE D110 mm vamzdis, klojimui atviru
būdu, ≥750N</t>
  </si>
  <si>
    <t>Įžeminimo kontūras 10omų,sudarytas iš:
 -įžeminimo elektrodas 14mm. diam. L=3m  -5 vnt.
-sujungimo mova                                                    -4vnt.
-plieninis antgalis                                                  -1vnt.
-įkalinimo galvutė                                                 -1vnt.
-kryžmine jungtis juosta elektrodas                      -1vnt.</t>
  </si>
  <si>
    <t>Įžeminimo kontūras 30omų,sudarytas iš:
 -įžeminimo elektrodas 14mm. diam. L=3m  -3 vnt.
-sujungimo mova                                                    -2vnt.
-plieninis antgalis                                                  -1vnt.
-įkalinimo galvutė                                                 -1vnt.
-kryžmine jungtis juosta elektrodas                      -1vnt.</t>
  </si>
  <si>
    <t>Cinkuota plienine juosta 25x4mm</t>
  </si>
  <si>
    <t>Plastmasinė signalinė juosta</t>
  </si>
  <si>
    <t>Atramų numeracijai skirti dažai(balonėlis 400mL)</t>
  </si>
  <si>
    <t>Prijungimo valdymo spinta AVS,), cinkuota, su pamatu spintos montavimui , sandarumas IP 54, komplekte:
- spintos metalinės konstrukcijos, cinkuotos,
išmatavimus tikslinti užsakymo metu -1 vnt.
- - tripolis kirtiklis, In = 16 A - 1 vnt.
- tripolis kontaktorius, In=16A, Uv.=230V-2 vnt.
- 3-polis automatinis jungiklis 16A „C, -2 vnt.</t>
  </si>
  <si>
    <t>komp.</t>
  </si>
  <si>
    <t>2.12</t>
  </si>
  <si>
    <t>2.13</t>
  </si>
  <si>
    <t>2.14</t>
  </si>
  <si>
    <t>2.15</t>
  </si>
  <si>
    <t>2.16</t>
  </si>
  <si>
    <r>
      <t xml:space="preserve">2. Darbų kiekių žiniaraštis </t>
    </r>
    <r>
      <rPr>
        <b/>
        <i/>
        <sz val="10"/>
        <color theme="1"/>
        <rFont val="Times New Roman"/>
        <family val="1"/>
        <charset val="186"/>
      </rPr>
      <t>Apšvietimo tinklai</t>
    </r>
  </si>
  <si>
    <t>Tranšėjos kasimas ir užpylimas rankiniu būdu (1-2  kabeliui)</t>
  </si>
  <si>
    <t>Tranšėjos kasimas ir užpylimas mechaniniu būdu (1-2  kab.)</t>
  </si>
  <si>
    <t xml:space="preserve">Pagrindo  atramai montavimas </t>
  </si>
  <si>
    <t>Atramos montavimas</t>
  </si>
  <si>
    <t>Viengubų gembių įrengimas stulpų.</t>
  </si>
  <si>
    <t>Papildomų gembių įrengimas stulpų.</t>
  </si>
  <si>
    <t>Kabelių prijungimo gnybtų montavimas stulpe.</t>
  </si>
  <si>
    <t>Lauko apšvietimo šviestuvo montavimas</t>
  </si>
  <si>
    <t>Vamzdžio HDPE D75 paklojimas tranšėjoje</t>
  </si>
  <si>
    <t>Vamzdžio HDPE D110mm paklojimas tranšėjoje</t>
  </si>
  <si>
    <t>Kabelinių linijų varžos matavimas</t>
  </si>
  <si>
    <t>Įžeminimo kontūro 10omų montavimas</t>
  </si>
  <si>
    <t>Įžeminimo kontūro 30omų montavimas</t>
  </si>
  <si>
    <t>Atramos prijungimas prie įžeminimo kontūro  cinkuota 25x4mm. juosta</t>
  </si>
  <si>
    <t>Įžeminimo kontūro varžos matavimas</t>
  </si>
  <si>
    <t>Išpildomosios toponuotraukos  parengimas</t>
  </si>
  <si>
    <t>Grandinės patikrinimas tarp įžemiklių ir įžeminimo elementų</t>
  </si>
  <si>
    <t>Grandinės “Fazė-nulis” varžos matavimas</t>
  </si>
  <si>
    <t xml:space="preserve">Signalinės juostos paklojimas </t>
  </si>
  <si>
    <t>Atramų numeravimas</t>
  </si>
  <si>
    <t>Apšvietimo valdymo spintos AVS su  pagrindu montavimas</t>
  </si>
  <si>
    <t>Esamos apšvietimo atramos su šviestuvumi ir pamatų išmontavimas ir kitoje vietoje sumontavimas</t>
  </si>
  <si>
    <t>Esamo kabelio atkasimas rankiniu būdu</t>
  </si>
  <si>
    <t>Vamzdžio HDPE D75 įvėrimas į HDPE
D110mm skersmens vamzdį</t>
  </si>
  <si>
    <t>Kabelio iki 3kg. 4x25mm2, 1,0kV  tiesimas grunte apsauginiame vamzdyje</t>
  </si>
  <si>
    <t>Esamo kabelio užvedimas į perstatytą atramą</t>
  </si>
  <si>
    <r>
      <t>Kabelių įtraukimas į atramas,spintą 4x16mm</t>
    </r>
    <r>
      <rPr>
        <vertAlign val="superscript"/>
        <sz val="11"/>
        <color rgb="FF000000"/>
        <rFont val="Times New Roman"/>
        <family val="1"/>
        <charset val="186"/>
      </rPr>
      <t>2</t>
    </r>
    <r>
      <rPr>
        <sz val="11"/>
        <color rgb="FF000000"/>
        <rFont val="Times New Roman"/>
        <family val="1"/>
        <charset val="186"/>
      </rPr>
      <t xml:space="preserve"> </t>
    </r>
  </si>
  <si>
    <r>
      <t>Kabelių įtraukimas į atramas 3x1.5mm</t>
    </r>
    <r>
      <rPr>
        <vertAlign val="superscript"/>
        <sz val="11"/>
        <color rgb="FF000000"/>
        <rFont val="Times New Roman"/>
        <family val="1"/>
        <charset val="186"/>
      </rPr>
      <t>2</t>
    </r>
  </si>
  <si>
    <r>
      <t>Galinių movų montavimas kabeliui,4x25mm</t>
    </r>
    <r>
      <rPr>
        <vertAlign val="superscript"/>
        <sz val="11"/>
        <color theme="1"/>
        <rFont val="Times New Roman"/>
        <family val="1"/>
        <charset val="186"/>
      </rPr>
      <t>2,</t>
    </r>
  </si>
  <si>
    <r>
      <t xml:space="preserve">2. Darbų kiekių žiniaraštis </t>
    </r>
    <r>
      <rPr>
        <b/>
        <i/>
        <sz val="10"/>
        <color theme="1"/>
        <rFont val="Times New Roman"/>
        <family val="1"/>
        <charset val="186"/>
      </rPr>
      <t>Išmontavimas</t>
    </r>
  </si>
  <si>
    <t>1.1.1</t>
  </si>
  <si>
    <t>1.1.2</t>
  </si>
  <si>
    <t>1.1.3</t>
  </si>
  <si>
    <t>1.1.4</t>
  </si>
  <si>
    <t>1.1.5</t>
  </si>
  <si>
    <t>1.1.6</t>
  </si>
  <si>
    <t>1.1.7</t>
  </si>
  <si>
    <t>1.1.8</t>
  </si>
  <si>
    <t>1.1.9</t>
  </si>
  <si>
    <t>1.1.10</t>
  </si>
  <si>
    <t>1.1.11</t>
  </si>
  <si>
    <t>1.1.12</t>
  </si>
  <si>
    <t>1.1.13</t>
  </si>
  <si>
    <t>1.1.14</t>
  </si>
  <si>
    <t>1.1.15</t>
  </si>
  <si>
    <t>1.1.16</t>
  </si>
  <si>
    <t>1.1.17</t>
  </si>
  <si>
    <t>1.1.18</t>
  </si>
  <si>
    <t>1.1.19</t>
  </si>
  <si>
    <t>1.1.20</t>
  </si>
  <si>
    <t>1.2.1</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</si>
  <si>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</si>
  <si>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</si>
  <si>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</si>
  <si>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</si>
  <si>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</si>
  <si>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</si>
  <si>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</si>
  <si>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</si>
  <si>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</si>
  <si>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</si>
  <si>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</si>
  <si>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</si>
  <si>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</si>
  <si>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</si>
  <si>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</si>
  <si>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</si>
  <si>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</si>
  <si>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</si>
  <si>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</si>
  <si>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</si>
  <si>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</si>
  <si>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</si>
  <si>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</si>
  <si>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</si>
  <si>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</si>
  <si>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</si>
  <si>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</si>
  <si>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</si>
  <si>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</si>
  <si>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2.2.1</t>
  </si>
  <si>
    <t>2.2.2</t>
  </si>
  <si>
    <t>2.2.3</t>
  </si>
  <si>
    <t>2.2.4</t>
  </si>
  <si>
    <t>2.2.5</t>
  </si>
  <si>
    <r>
      <t xml:space="preserve">2. Darbų kiekių žiniaraštis </t>
    </r>
    <r>
      <rPr>
        <b/>
        <i/>
        <sz val="10"/>
        <color theme="1"/>
        <rFont val="Times New Roman"/>
        <family val="1"/>
        <charset val="186"/>
      </rPr>
      <t>Esamų abonentinių kabelių apsauga</t>
    </r>
  </si>
  <si>
    <t>2.3.1</t>
  </si>
  <si>
    <t>2.3.2</t>
  </si>
  <si>
    <t>Iš viso žiniaraštyje 3,  Eur be PVM</t>
  </si>
  <si>
    <t>Esamo  kabelio atkasimas ir užkasimas II kat. grunte iki 1.2m. gylio.</t>
  </si>
  <si>
    <t>Surenkamų vamzdžių kabelių apsaugai 110mm   paklojimas</t>
  </si>
  <si>
    <t>t.</t>
  </si>
  <si>
    <t>Vienstiebės, tarpinės, 9,0m aukščio atramos
išmontavimas ir išvežimas 10km atstumu (vnt -4)</t>
  </si>
  <si>
    <t>Šviestuvo išmontavimas ir išvežimas 10km
atstumu (vnt -18)</t>
  </si>
  <si>
    <t>Šviestuvo tvirtinimo kronšteino išmontavimas ir išvežimas 10km atstumu (vnt -18)</t>
  </si>
  <si>
    <t>Traversos išmontavimas ir išvežimas 10km
atstumu (vnt -18)</t>
  </si>
  <si>
    <t>Laidų A-16 išmontavimas ir išvežimas 10km
atstumu (m -1340)</t>
  </si>
  <si>
    <t>Vandentiekio ir nuotekų šalinimo dalis</t>
  </si>
  <si>
    <t>Elektrotechnikos (Lauko apšvietimo)</t>
  </si>
  <si>
    <t>Elektrotechnikos. Siurblinės užmaitinimas</t>
  </si>
  <si>
    <t>Elektroninių ryšių (Telekomunikacijų)</t>
  </si>
  <si>
    <t>Elektrotechnikos (AB "Energijos skirstymo operatorius")*</t>
  </si>
  <si>
    <t>Procesų valdymas ir automatizavimas</t>
  </si>
  <si>
    <t xml:space="preserve">1. Montavimo darbų žiniaraštis </t>
  </si>
  <si>
    <t>2. Medžiagų žiniaraštis</t>
  </si>
  <si>
    <t>Iš viso žiniaraštyje 5,  Eur be PVM</t>
  </si>
  <si>
    <t>DARBŲ KIEKIŲ ŽINIARAŠTIS NR. 5 – ELEKTROTECHNIKOS. SIURBLINĖS UŽMAITINIMAS</t>
  </si>
  <si>
    <t>Tranšėjos kasimas ir užpylimas rankiniu būdu</t>
  </si>
  <si>
    <t>Polietilieninių 50mm.vamzdžių paklojimas tranšėjoje</t>
  </si>
  <si>
    <t>Kabelio iki 3kg.tiesimas grunte apsauginiame vamzdyje:</t>
  </si>
  <si>
    <t>Kabelio tiesimas spintoje,</t>
  </si>
  <si>
    <t>Sausas kabelio 5x6mm² galų apdirbimas</t>
  </si>
  <si>
    <t>Vejos atstatymas, panaudojant esamą augalinį gruntą</t>
  </si>
  <si>
    <t>Kabelis 1kV su vario gyslomis, plastikinė izoliacija, skirti kloti žemėje, patalpose ir atvirame ore:
-5x6mm2</t>
  </si>
  <si>
    <t>Vamzdis 50mm. klojamas atviru būdu</t>
  </si>
  <si>
    <t>DARBŲ KIEKIŲ ŽINIARAŠTIS NR. 5 – ELEKTRONINIŲ RYŠIŲ (TELEKOMUNIKACIJŲ)</t>
  </si>
  <si>
    <t>1. Medžiagų žiniaraštis</t>
  </si>
  <si>
    <t>2. Darbų žiniaraštis</t>
  </si>
  <si>
    <t>Sudedamas vamzdis PVC D110x100x3000mm</t>
  </si>
  <si>
    <t>RKŠ 2-5 pusinis šulinio korpusas, viršutinė dalis</t>
  </si>
  <si>
    <t>RKŠ 2-6 pusinis šulinio korpusas, apatinė dalis</t>
  </si>
  <si>
    <t>RKŠ 3-5 pusinis šulinio korpusas, viršutinė dalis</t>
  </si>
  <si>
    <t>RKŠ 3-6 pusinis šulinio korpusas, apatinė dalis</t>
  </si>
  <si>
    <t>RKŠ 4-5 pusinis šulinio korpusas, viršutinė dalis</t>
  </si>
  <si>
    <t>RKŠ 4-6 pusinis šulinio korpusas, apatinė dalis</t>
  </si>
  <si>
    <t>Lengvo tipo liuko komplektas MTT-L</t>
  </si>
  <si>
    <t>Sunkaus tipo liuko komplektas MTT-S</t>
  </si>
  <si>
    <t>G/b paaukštinimo žiedas</t>
  </si>
  <si>
    <t>Kronšteinai</t>
  </si>
  <si>
    <t>Konsolė</t>
  </si>
  <si>
    <t>Smulkios medžiagos</t>
  </si>
  <si>
    <t>Grunto 1-2 kategorijos kasimas ir užkasimas rankiniu būdu,
kai tranšėjos plotis iki 0,4 m</t>
  </si>
  <si>
    <t>Grunto 1-2 kategorijos kasimas ir užkasimas rankiniu būdu,
kai tranšėjos plotis iki 0,8 m</t>
  </si>
  <si>
    <t>Sudedamųjų kabelių apsaugos vamzdžių paklojimas
paruoštoje tranšėjoje</t>
  </si>
  <si>
    <t>Polietileninių vamzdžių paklojimas paruoštoje tranšėjoje</t>
  </si>
  <si>
    <t>Esamų telekomunikacijų šulinių pakeitimas naujais RKŠ-2
šuliniais</t>
  </si>
  <si>
    <t>Esamų telekomunikacijų šulinių pakeitimas naujais RKŠ-3
šuliniais</t>
  </si>
  <si>
    <t>Esamų telekomunikacijų šulinių pakeitimas naujais RKŠ-4
šuliniais</t>
  </si>
  <si>
    <t>Kronšteinų pastatymas šulinyje</t>
  </si>
  <si>
    <t>Konsolių pastatymas šulinyje</t>
  </si>
  <si>
    <t>Kabelinio stulpelio demontavimas/montavimas</t>
  </si>
  <si>
    <t>RKŠ-2 šulinių demontavimas</t>
  </si>
  <si>
    <t>RKŠ-3 šulinių demontavimas</t>
  </si>
  <si>
    <t>Asbocementinio vamzdžio d100 demontavimas</t>
  </si>
  <si>
    <t>Šiukšlių išvežimas</t>
  </si>
  <si>
    <t>Požeminių komunikacijų išpildomoji geodezinė nuotrauka</t>
  </si>
  <si>
    <t>RKKS šulinio kortelė</t>
  </si>
  <si>
    <t>Plastikinis vamzdis 110mm HDPE</t>
  </si>
  <si>
    <t>DARBŲ KIEKIŲ ŽINIARAŠTIS NR. 5 – PROCESŲ VALDYMAS IR AUTOMATIZAVIMAS</t>
  </si>
  <si>
    <t>Iš viso žiniaraštyje 7,  Eur be PVM</t>
  </si>
  <si>
    <t>Iš viso žiniaraštyje 6,  Eur be PVM</t>
  </si>
  <si>
    <t>SVAS SKYDO SURINKIMAS
PASTATYMAS OBJEKTE</t>
  </si>
  <si>
    <t>ĮŽEMINIMO ĮRENGINIO ĮRENGIMAS</t>
  </si>
  <si>
    <t>TRANŠĖJŲ KABELIAMS PARUOŠIMAS
IR PAKLOJUS EL.VAMZDŽIUS
UŽKASIMAS</t>
  </si>
  <si>
    <t>PLŪDINIŲ JUNGIKLIŲ; HIDROSTATINIO
JUNGIKLIO ; POTENCIALŲ ŠYNOS;
SIGNALIZACIJOS JUTIKLIŲ
MONTAVIMAS SIURBLINĖJE</t>
  </si>
  <si>
    <t>ELEKTROTECHNINIAI MATAVIMAI IR
ĮFORMINIMAS</t>
  </si>
  <si>
    <t>SIURBLINĖS SCADA SISTEMOS
LANGŲ IŠPLĖTIMAS ĮNTEGRAVIMAS Į
DISPEČERINĖS SCADA</t>
  </si>
  <si>
    <t>PALEIDIMO DERINIMO DARBAI</t>
  </si>
  <si>
    <t>MOKYMAI EKSPLUATUOJANČIOS
ĮMONĖS PERSONALUI</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</si>
  <si>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</si>
  <si>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</si>
  <si>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</si>
  <si>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</si>
  <si>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</si>
  <si>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</si>
  <si>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</si>
  <si>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</si>
  <si>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</si>
  <si>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</si>
  <si>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</si>
  <si>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</si>
  <si>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</si>
  <si>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</si>
  <si>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</si>
  <si>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</si>
  <si>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</si>
  <si>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</si>
  <si>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</si>
  <si>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</si>
  <si>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</si>
  <si>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</si>
  <si>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</si>
  <si>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</si>
  <si>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</si>
  <si>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</si>
  <si>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</si>
  <si>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</si>
  <si>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</si>
  <si>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</si>
  <si>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</si>
  <si>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</si>
  <si>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</si>
  <si>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</si>
  <si>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</si>
  <si>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</si>
  <si>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</si>
  <si>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</si>
  <si>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</si>
  <si>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EL.SKYDAS
1200X1200X400 Metalinis
skydas dažytas milteliniu būdu
korozijai atspariais dažais,
užraktas -vidinė spyna ir
išorinė pakabinama spyna
IP44</t>
  </si>
  <si>
    <t>SKYDAS VIDINIS
EL.SKYDAS
1000X800X300
IEC 60 529: IP54; IK08
Metalinis skydas dažytas
milteliniu būdu korozijai
atspariais dažais; su vidine
montažine plokšte</t>
  </si>
  <si>
    <t>Karštai cinkuoto metalo Pamatas išoriniam skydui</t>
  </si>
  <si>
    <t>Centrinis procesorius
(DC/DC/RELAY,
ONBOARD I/O: 14 DI
24V DC; 10 DO RELAY
2A; 2 AI 0 – 10V DC</t>
  </si>
  <si>
    <t>TEKSTINIS DISPLĖJUS
3“ colių ekranas</t>
  </si>
  <si>
    <t>IŠPLĖTIMAS
SKAITMENINIAI ĮĖJIMAI
DI 8
8DI, 24V DC</t>
  </si>
  <si>
    <t>ŠPLĖTIMAS
ANALOGINIAI ĮĖJIMAI
ANALOG INPUT, 4 AI,
+/-10V, +/-5V, +/-2.5V,
OR 0-20MA/4-20 MA</t>
  </si>
  <si>
    <t>IŠPLĖTIMO RYŠIO
MODULIS
RS485</t>
  </si>
  <si>
    <t>GSM/GPRS TERMINALAS
MODEMAS</t>
  </si>
  <si>
    <t>MAITINIMO ŠALTINIS
230ACV/DC24V su UPS
Funkcija</t>
  </si>
  <si>
    <t>AKUMULIATORINĖS BATARĖJOS 12V/7Ah</t>
  </si>
  <si>
    <t>LED šviestuvas 1x7W</t>
  </si>
  <si>
    <t>ŠILDYMO ELEMENTAS SU
PE
TE.ŠILDYTUVAS
100W/230V</t>
  </si>
  <si>
    <t>MAGNETINIS
GERKONINIS
DAVIKLIS</t>
  </si>
  <si>
    <t>MAGNETINIS
GERKONINIS
DAVIKLIS MET-44</t>
  </si>
  <si>
    <t>Įtampos kontrolės rėlė
200…500VAC</t>
  </si>
  <si>
    <t>VIRŠĮTAMPIŲ RIBOTUVAS
4Poliai „B+C“</t>
  </si>
  <si>
    <t>4P 25A 30mA AC-tipo
sr.nuotekio apsauga</t>
  </si>
  <si>
    <t>3P 13A C 10kA automat.
Jungikilis</t>
  </si>
  <si>
    <t>3P 6A C 10kA automat.
Jungiklis</t>
  </si>
  <si>
    <t>1P 6A C 10kA automat.
Jungiklis</t>
  </si>
  <si>
    <t>DC24V RELĖS 4 GR. SU
LIZDAIS</t>
  </si>
  <si>
    <t>LAIKO RELĖ 0÷15 MIN.
DC24V</t>
  </si>
  <si>
    <t>Kontaktorius 4kW 24V
D=&lt;2,4W mazo suvartojimo</t>
  </si>
  <si>
    <t>Srovės keitiklis 0...20mA</t>
  </si>
  <si>
    <t>Variklinis Automatinis
jungiklis 4÷6,3A</t>
  </si>
  <si>
    <t>Šviesos diodas LED 24VDC ŽALIAS</t>
  </si>
  <si>
    <t>Šviesos diodas LED 24VDC
raudonas</t>
  </si>
  <si>
    <t>Šviesos diodas LED 24VDC
BALTA</t>
  </si>
  <si>
    <t>Šviesos diodas LED 24VDC
MĖLYNAS</t>
  </si>
  <si>
    <t>OT25F3C perjungiklis 25A
3P+NCA</t>
  </si>
  <si>
    <t>TINKLO ANALIZATORIUS
su Modbus sąsaja</t>
  </si>
  <si>
    <t>SROVĖS
TRANSFORMATORIUS
40/5</t>
  </si>
  <si>
    <t>Perjungiklio galva 3pad. Su
fiks; Mygtuko dalis ; 3 blok
kontaktas 1NO</t>
  </si>
  <si>
    <t>Perjungiklio galva 2pad. Su
fiks; Mygtuko dalis ;
Papildomas blok kontaktas
1NO</t>
  </si>
  <si>
    <t>REZISTORIUS 0,5W</t>
  </si>
  <si>
    <t>APSAUGINIS DIODAS
viršįtampis 33V</t>
  </si>
  <si>
    <t>DIODAS</t>
  </si>
  <si>
    <t>Jungiklis 1-kl.IP44</t>
  </si>
  <si>
    <t>LAUKO SIRENA</t>
  </si>
  <si>
    <t>GNYBTYNAI SU
PRIKLAUSINIAIS ANT DIN</t>
  </si>
  <si>
    <t>GNYBTAS SAUGIKLIS
SU
SAUGIKLIAIS(ŽUR.SCH)</t>
  </si>
  <si>
    <t>Lizdas-šakutė 16A 5P 6H400
IP44/skydinis</t>
  </si>
  <si>
    <t>Lizdas 16A 5P 400
IP44/virštinkinis</t>
  </si>
  <si>
    <t>KIŠTUKINIS LIZDAS IP44
1P+N+PE 16A
ROZETĖ 230V</t>
  </si>
  <si>
    <t>MARKIRUOTĖS PO
JUNGIKLIAIS
KOMPLEKTAS</t>
  </si>
  <si>
    <t>SANDARIKLIŲ
KOMPLEKTAS IP66/67</t>
  </si>
  <si>
    <t>potencialų išlyginimo šyna</t>
  </si>
  <si>
    <t>MONTAŽINIŲ LAIDŲ IR
KABELIŲ KOMPLEKTAS,
ANTGALIŲ
KOMPLEKTAS, DIN
BĖGELIŲ KOMPLEKTAS,
PVC PROFILINIŲ LOVELIŲ
KOMPLEKTAS,
MARKIRAVIMO KOMPL
VARŽTAI,VERŽEKLĖS,
SRAIGTAI KOMPL</t>
  </si>
  <si>
    <t>HIDROSTATINIS LYGIO
JUTIKLIS
0÷6m / 4-20mA
10 KABELIS</t>
  </si>
  <si>
    <t>Plūdiniai lygio jutikliai IP68
10m Kabelis</t>
  </si>
  <si>
    <t>Laikiklis dokumentams A4
fromat.</t>
  </si>
  <si>
    <t>KABELIS DEBITOMAČIO
ANTRINIO PRIETAISO
PAJUNGIMUI
EKRANUOTAS
Cu/e 3X1,5</t>
  </si>
  <si>
    <t>Debitomatis skirtas
komercinei apskaitai:
ANTRINIS SRAUTO
DAVIKLIS DC24V
ANTRINIO SRAUTO
DAVIKLIO TVIRTINIMO
MODULIS
MODULIS RTU/RS485
PAPILDOMAS MODULIS
SRAUTO DAVIKLIS ,
IP67 SANDARINIMO
PASTA DEBITOMAČIAMS
SUKELTI APSAUGOS
KLASE IP68</t>
  </si>
  <si>
    <t>ELEKTROTECHNINIS
VAMZDIS d110</t>
  </si>
  <si>
    <t>Įžeminimo įgilinimo
komplektas su revizijos dėže
jungtimis</t>
  </si>
  <si>
    <t>Valstybinės reikšmės rajoninio kelio Nr.4707 Grigiškės–Lentvaris–Dobrovolė ruožo nuo 5,2 km iki 6,376 km kapitalinis remontas</t>
  </si>
  <si>
    <t>Valstybinės reikšmės rajoninio kelio Nr. 4707 Grigiškės–Lentvaris–Dobrovolė ruožo nuo 5,2 km iki 6,376 km kapitalinis remontas</t>
  </si>
  <si>
    <t>nevertinti</t>
  </si>
  <si>
    <t xml:space="preserve">Asfaltbetonio dangos frezavimas ir išvežimas į sandeliavimo aikštelę </t>
  </si>
  <si>
    <t>6.3.5</t>
  </si>
  <si>
    <t>Akmenų grindinys (grįžtamoji medžiaga, įkainis - 15,0 Eur/t, sąmatoje vertinamas su minuso ženklu)</t>
  </si>
  <si>
    <t>Frezuotas asfaltas (grįžtamoji medžiaga, įkainis - 9,58 Eur/m3, sąmatoje vertinamas su minuso ženklu)</t>
  </si>
  <si>
    <t xml:space="preserve">Akmenų grindinio ardymas ir išvežimas </t>
  </si>
  <si>
    <t>Asfaltbetonio dangos frezavimas ir išvežimas į sandeliavimo aikštelę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</si>
</sst>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
  </numFmts>
  <fonts count="33">
    <font>
      <sz val="11"/>
      <color theme="1"/>
      <name val="Calibri"/>
      <family val="2"/>
      <charset val="186"/>
      <scheme val="minor"/>
    </font>
    <font>
      <sz val="11"/>
      <color rgb="FF000000"/>
      <name val="Calibri"/>
      <family val="2"/>
      <charset val="186"/>
    </font>
    <font>
      <b/>
      <sz val="11"/>
      <name val="Times New Roman"/>
      <family val="1"/>
      <charset val="186"/>
    </font>
    <font>
      <sz val="11"/>
      <name val="Times New Roman"/>
      <family val="1"/>
      <charset val="186"/>
    </font>
    <font>
      <b/>
      <sz val="11"/>
      <color rgb="FF000000"/>
      <name val="Times New Roman"/>
      <family val="1"/>
      <charset val="186"/>
    </font>
    <font>
      <sz val="11"/>
      <color theme="1"/>
      <name val="Times New Roman"/>
      <family val="1"/>
      <charset val="186"/>
    </font>
    <font>
      <b/>
      <sz val="11"/>
      <color theme="1"/>
      <name val="Times New Roman"/>
      <family val="1"/>
      <charset val="186"/>
    </font>
    <font>
      <sz val="8"/>
      <name val="Calibri"/>
      <family val="2"/>
      <charset val="186"/>
      <scheme val="minor"/>
    </font>
    <font>
      <b/>
      <sz val="11"/>
      <color rgb="FFFF0000"/>
      <name val="Times New Roman"/>
      <family val="1"/>
      <charset val="186"/>
    </font>
    <font>
      <sz val="10"/>
      <name val="Times New Roman"/>
      <family val="1"/>
      <charset val="186"/>
    </font>
    <font>
      <b/>
      <sz val="10"/>
      <name val="Times New Roman"/>
      <family val="1"/>
      <charset val="186"/>
    </font>
    <font>
      <sz val="10"/>
      <name val="Arial"/>
      <family val="2"/>
      <charset val="186"/>
    </font>
    <font>
      <i/>
      <sz val="10"/>
      <name val="Times New Roman"/>
      <family val="1"/>
      <charset val="186"/>
    </font>
    <font>
      <sz val="11"/>
      <color rgb="FF000000"/>
      <name val="Times New Roman"/>
      <family val="1"/>
      <charset val="186"/>
    </font>
    <font>
      <sz val="10"/>
      <color theme="1"/>
      <name val="Times New Roman"/>
      <family val="1"/>
      <charset val="186"/>
    </font>
    <font>
      <b/>
      <sz val="12"/>
      <color rgb="FF000000"/>
      <name val="Times New Roman"/>
      <family val="1"/>
      <charset val="186"/>
    </font>
    <font>
      <b/>
      <sz val="10"/>
      <color theme="1"/>
      <name val="Times New Roman"/>
      <family val="1"/>
      <charset val="186"/>
    </font>
    <font>
      <i/>
      <sz val="10"/>
      <color theme="1"/>
      <name val="Times New Roman"/>
      <family val="1"/>
      <charset val="186"/>
    </font>
    <font>
      <i/>
      <sz val="10"/>
      <color rgb="FF002060"/>
      <name val="Times New Roman"/>
      <family val="1"/>
      <charset val="186"/>
    </font>
    <font>
      <i/>
      <sz val="10"/>
      <color rgb="FF0070C0"/>
      <name val="Times New Roman"/>
      <family val="1"/>
      <charset val="186"/>
    </font>
    <font>
      <i/>
      <sz val="10"/>
      <color rgb="FF00B0F0"/>
      <name val="Times New Roman"/>
      <family val="1"/>
      <charset val="186"/>
    </font>
    <font>
      <b/>
      <i/>
      <sz val="10"/>
      <color theme="1"/>
      <name val="Times New Roman"/>
      <family val="1"/>
      <charset val="186"/>
    </font>
    <font>
      <b/>
      <i/>
      <sz val="11"/>
      <color rgb="FFFF0000"/>
      <name val="Times New Roman"/>
      <family val="1"/>
      <charset val="186"/>
    </font>
    <font>
      <b/>
      <i/>
      <sz val="10"/>
      <name val="Times New Roman"/>
      <family val="1"/>
      <charset val="186"/>
    </font>
    <font>
      <sz val="11"/>
      <color theme="1"/>
      <name val="Calibri"/>
      <family val="2"/>
      <charset val="186"/>
      <scheme val="minor"/>
    </font>
    <font>
      <i/>
      <sz val="10"/>
      <color theme="4"/>
      <name val="Times New Roman"/>
      <family val="1"/>
      <charset val="186"/>
    </font>
    <font>
      <sz val="11"/>
      <color rgb="FF000000"/>
      <name val="Times-Roman"/>
    </font>
    <font>
      <sz val="11"/>
      <color indexed="8"/>
      <name val="TimesNewRoman"/>
    </font>
    <font>
      <vertAlign val="superscript"/>
      <sz val="10"/>
      <color theme="1"/>
      <name val="Times New Roman"/>
      <family val="1"/>
      <charset val="186"/>
    </font>
    <font>
      <vertAlign val="superscript"/>
      <sz val="11"/>
      <color rgb="FF000000"/>
      <name val="Times New Roman"/>
      <family val="1"/>
      <charset val="186"/>
    </font>
    <font>
      <vertAlign val="superscript"/>
      <sz val="11"/>
      <color theme="1"/>
      <name val="Times New Roman"/>
      <family val="1"/>
      <charset val="186"/>
    </font>
    <font>
      <sz val="10"/>
      <color rgb="FF000000"/>
      <name val="TimesNewRomanPSMT"/>
    </font>
    <font>
      <i/>
      <sz val="10"/>
      <color rgb="FFFF0000"/>
      <name val="Times New Roman"/>
      <family val="1"/>
      <charset val="186"/>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1" fillId="0" borderId="0"/>
    <xf numFmtId="0" fontId="24" fillId="0" borderId="0"/>
  </cellStyleXfs>
  <cellXfs count="224">
    <xf numFmtId="0" fontId="0" fillId="0" borderId="0" xfId="0"/>
    <xf numFmtId="4" fontId="3" fillId="3" borderId="1" xfId="4" applyNumberFormat="1" applyFont="1" applyFill="1" applyBorder="1" applyAlignment="1" applyProtection="1">
      <alignment horizontal="center" vertical="center" wrapText="1"/>
      <protection locked="0"/>
    </xf>
    <xf numFmtId="164" fontId="3" fillId="3" borderId="1" xfId="0" applyNumberFormat="1" applyFont="1" applyFill="1" applyBorder="1" applyAlignment="1" applyProtection="1">
      <alignment horizontal="center" vertical="center"/>
      <protection locked="0"/>
    </xf>
    <xf numFmtId="0" fontId="4" fillId="0" borderId="0" xfId="1" applyFont="1" applyAlignment="1" applyProtection="1">
      <alignment horizontal="center" vertical="center" wrapText="1"/>
    </xf>
    <xf numFmtId="0" fontId="4" fillId="0" borderId="0" xfId="1" applyNumberFormat="1" applyFont="1" applyAlignment="1" applyProtection="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0" fontId="9" fillId="0" borderId="0" xfId="0" applyFont="1"/>
    <xf numFmtId="0" fontId="10"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vertical="center"/>
    </xf>
    <xf numFmtId="0" fontId="10" fillId="0" borderId="1" xfId="0" applyFont="1" applyBorder="1" applyAlignment="1">
      <alignment horizontal="right" vertical="center"/>
    </xf>
    <xf numFmtId="0" fontId="12"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wrapText="1"/>
    </xf>
    <xf numFmtId="0" fontId="12" fillId="0" borderId="0" xfId="0" applyFont="1"/>
    <xf numFmtId="0" fontId="3" fillId="0" borderId="1" xfId="0" applyFont="1" applyBorder="1" applyAlignment="1">
      <alignment horizontal="center" vertical="center"/>
    </xf>
    <xf numFmtId="0" fontId="3" fillId="0" borderId="1" xfId="4" applyFont="1" applyBorder="1" applyAlignment="1">
      <alignment horizontal="center" vertical="center"/>
    </xf>
    <xf numFmtId="0" fontId="5" fillId="0" borderId="0" xfId="0" applyFont="1" applyAlignment="1">
      <alignment horizontal="center" vertical="center"/>
    </xf>
    <xf numFmtId="0" fontId="5" fillId="0" borderId="0" xfId="0" applyFont="1" applyAlignment="1" applyProtection="1">
      <alignment horizontal="center" vertical="center"/>
      <protection locked="0"/>
    </xf>
    <xf numFmtId="0" fontId="13" fillId="0" borderId="0" xfId="1" applyFont="1" applyAlignment="1" applyProtection="1">
      <alignment horizontal="center" vertical="center" wrapText="1"/>
    </xf>
    <xf numFmtId="4" fontId="3" fillId="3" borderId="1" xfId="3" applyNumberFormat="1" applyFont="1" applyFill="1" applyBorder="1" applyAlignment="1" applyProtection="1">
      <alignment horizontal="center" vertical="center" wrapText="1"/>
      <protection locked="0"/>
    </xf>
    <xf numFmtId="49" fontId="3" fillId="0" borderId="1" xfId="4" applyNumberFormat="1" applyFont="1" applyBorder="1" applyAlignment="1">
      <alignment horizontal="center" vertical="center"/>
    </xf>
    <xf numFmtId="0" fontId="3" fillId="0" borderId="0" xfId="4" applyFont="1" applyAlignment="1">
      <alignment horizontal="center" vertical="center"/>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xf numFmtId="4" fontId="2" fillId="0" borderId="0" xfId="3" applyNumberFormat="1" applyFont="1" applyAlignment="1">
      <alignment horizontal="center" vertical="center" wrapText="1"/>
    </xf>
    <xf numFmtId="0" fontId="9" fillId="0" borderId="1" xfId="0" applyFont="1" applyBorder="1" applyAlignment="1">
      <alignment vertical="center" wrapText="1"/>
    </xf>
    <xf numFmtId="0" fontId="2" fillId="0" borderId="0" xfId="4" applyFont="1" applyAlignment="1">
      <alignment horizontal="center" vertical="center"/>
    </xf>
    <xf numFmtId="0" fontId="5" fillId="0" borderId="0" xfId="0" applyFont="1" applyAlignment="1">
      <alignment horizontal="center"/>
    </xf>
    <xf numFmtId="49" fontId="3" fillId="0" borderId="1" xfId="4" applyNumberFormat="1" applyFont="1" applyBorder="1" applyAlignment="1">
      <alignment horizontal="left" vertical="center" wrapText="1"/>
    </xf>
    <xf numFmtId="0" fontId="4" fillId="0" borderId="0" xfId="1" applyFont="1" applyAlignment="1" applyProtection="1">
      <alignment horizontal="left" vertical="center" wrapText="1"/>
    </xf>
    <xf numFmtId="0" fontId="3" fillId="0" borderId="1" xfId="0" applyFont="1" applyBorder="1" applyAlignment="1">
      <alignment horizontal="left" vertical="center" wrapText="1"/>
    </xf>
    <xf numFmtId="49" fontId="3" fillId="0" borderId="1" xfId="0" applyNumberFormat="1" applyFont="1" applyBorder="1" applyAlignment="1" applyProtection="1">
      <alignment horizontal="left" vertical="center" wrapText="1"/>
      <protection locked="0"/>
    </xf>
    <xf numFmtId="49" fontId="3" fillId="0" borderId="1" xfId="0" applyNumberFormat="1" applyFont="1" applyBorder="1" applyAlignment="1">
      <alignment horizontal="left" vertical="center" wrapText="1"/>
    </xf>
    <xf numFmtId="0" fontId="2" fillId="0" borderId="0" xfId="4" applyFont="1" applyAlignment="1">
      <alignment horizontal="left" vertical="center" wrapText="1"/>
    </xf>
    <xf numFmtId="0" fontId="5" fillId="0" borderId="0" xfId="0" applyFont="1" applyAlignment="1">
      <alignment horizontal="left" vertical="center" wrapText="1"/>
    </xf>
    <xf numFmtId="4" fontId="9" fillId="0" borderId="1" xfId="0" applyNumberFormat="1" applyFont="1" applyBorder="1" applyAlignment="1">
      <alignment horizontal="center" vertical="center"/>
    </xf>
    <xf numFmtId="0" fontId="14" fillId="0" borderId="0" xfId="0" applyFont="1"/>
    <xf numFmtId="4" fontId="6" fillId="0" borderId="7" xfId="0" applyNumberFormat="1" applyFont="1" applyBorder="1" applyAlignment="1" applyProtection="1">
      <alignment horizontal="center" vertical="center"/>
      <protection locked="0"/>
    </xf>
    <xf numFmtId="4" fontId="3" fillId="0" borderId="12" xfId="0" applyNumberFormat="1" applyFont="1" applyBorder="1" applyAlignment="1">
      <alignment horizontal="center" vertical="center" wrapText="1"/>
    </xf>
    <xf numFmtId="0" fontId="3" fillId="0" borderId="14" xfId="0" applyFont="1" applyBorder="1" applyAlignment="1">
      <alignment horizontal="left" vertical="center" wrapText="1"/>
    </xf>
    <xf numFmtId="0" fontId="3" fillId="0" borderId="14" xfId="4" applyFont="1" applyBorder="1" applyAlignment="1">
      <alignment horizontal="center" vertical="center"/>
    </xf>
    <xf numFmtId="0" fontId="3" fillId="0" borderId="14" xfId="0" applyFont="1" applyBorder="1" applyAlignment="1">
      <alignment horizontal="center" vertical="center"/>
    </xf>
    <xf numFmtId="4" fontId="3" fillId="3" borderId="14" xfId="3" applyNumberFormat="1" applyFont="1" applyFill="1" applyBorder="1" applyAlignment="1" applyProtection="1">
      <alignment horizontal="center" vertical="center" wrapText="1"/>
      <protection locked="0"/>
    </xf>
    <xf numFmtId="4" fontId="3" fillId="0" borderId="15" xfId="0" applyNumberFormat="1" applyFont="1" applyBorder="1" applyAlignment="1">
      <alignment horizontal="center" vertical="center" wrapText="1"/>
    </xf>
    <xf numFmtId="0" fontId="6" fillId="0" borderId="16" xfId="0" applyFont="1" applyBorder="1" applyAlignment="1" applyProtection="1">
      <alignment wrapText="1"/>
      <protection locked="0"/>
    </xf>
    <xf numFmtId="0" fontId="4" fillId="0" borderId="19" xfId="2" applyFont="1" applyBorder="1" applyAlignment="1" applyProtection="1">
      <alignment horizontal="center" vertical="center" wrapText="1"/>
    </xf>
    <xf numFmtId="0" fontId="4" fillId="0" borderId="19" xfId="2" applyFont="1" applyBorder="1" applyAlignment="1" applyProtection="1">
      <alignment horizontal="left" vertical="center" wrapText="1"/>
    </xf>
    <xf numFmtId="0" fontId="4" fillId="0" borderId="19" xfId="2" applyNumberFormat="1" applyFont="1" applyBorder="1" applyAlignment="1" applyProtection="1">
      <alignment horizontal="center" vertical="center" wrapText="1"/>
    </xf>
    <xf numFmtId="0" fontId="4" fillId="0" borderId="19" xfId="1" applyFont="1" applyBorder="1" applyAlignment="1" applyProtection="1">
      <alignment horizontal="center" vertical="center" wrapText="1"/>
    </xf>
    <xf numFmtId="0" fontId="4" fillId="0" borderId="7" xfId="1" applyFont="1" applyBorder="1" applyAlignment="1" applyProtection="1">
      <alignment horizontal="center" vertical="center" wrapText="1"/>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center" vertical="center"/>
    </xf>
    <xf numFmtId="4" fontId="3" fillId="3" borderId="9" xfId="3" applyNumberFormat="1" applyFont="1" applyFill="1" applyBorder="1" applyAlignment="1" applyProtection="1">
      <alignment horizontal="center" vertical="center" wrapText="1"/>
      <protection locked="0"/>
    </xf>
    <xf numFmtId="4" fontId="3" fillId="0" borderId="10" xfId="0" applyNumberFormat="1" applyFont="1" applyBorder="1" applyAlignment="1">
      <alignment horizontal="center" vertical="center" wrapText="1"/>
    </xf>
    <xf numFmtId="0" fontId="6" fillId="0" borderId="23" xfId="0" applyFont="1" applyBorder="1" applyAlignment="1" applyProtection="1">
      <alignment wrapText="1"/>
      <protection locked="0"/>
    </xf>
    <xf numFmtId="49" fontId="3" fillId="0" borderId="9" xfId="0" applyNumberFormat="1" applyFont="1" applyBorder="1" applyAlignment="1">
      <alignment horizontal="center" vertical="center"/>
    </xf>
    <xf numFmtId="49" fontId="3" fillId="0" borderId="9" xfId="0" applyNumberFormat="1" applyFont="1" applyBorder="1" applyAlignment="1">
      <alignment horizontal="left" vertical="center" wrapText="1"/>
    </xf>
    <xf numFmtId="49" fontId="3" fillId="0" borderId="9" xfId="0" applyNumberFormat="1" applyFont="1" applyBorder="1" applyAlignment="1">
      <alignment horizontal="center" vertical="center" wrapText="1"/>
    </xf>
    <xf numFmtId="164" fontId="3" fillId="3" borderId="9" xfId="0" applyNumberFormat="1" applyFont="1" applyFill="1" applyBorder="1" applyAlignment="1" applyProtection="1">
      <alignment horizontal="center" vertical="center"/>
      <protection locked="0"/>
    </xf>
    <xf numFmtId="49" fontId="3" fillId="0" borderId="14" xfId="0" applyNumberFormat="1" applyFont="1" applyBorder="1" applyAlignment="1">
      <alignment horizontal="center" vertical="center"/>
    </xf>
    <xf numFmtId="49" fontId="3" fillId="0" borderId="14" xfId="0" applyNumberFormat="1" applyFont="1" applyBorder="1" applyAlignment="1">
      <alignment horizontal="left" vertical="center" wrapText="1"/>
    </xf>
    <xf numFmtId="49" fontId="3" fillId="0" borderId="14" xfId="0" applyNumberFormat="1" applyFont="1" applyBorder="1" applyAlignment="1">
      <alignment horizontal="center" vertical="center" wrapText="1"/>
    </xf>
    <xf numFmtId="49" fontId="3" fillId="0" borderId="5" xfId="0" applyNumberFormat="1" applyFont="1" applyBorder="1" applyAlignment="1">
      <alignment horizontal="left" vertical="center" wrapText="1"/>
    </xf>
    <xf numFmtId="49" fontId="3" fillId="0" borderId="5" xfId="0" applyNumberFormat="1" applyFont="1" applyBorder="1" applyAlignment="1">
      <alignment horizontal="center" vertical="center" wrapText="1"/>
    </xf>
    <xf numFmtId="0" fontId="3" fillId="0" borderId="5" xfId="0" applyFont="1" applyBorder="1" applyAlignment="1">
      <alignment horizontal="center" vertical="center"/>
    </xf>
    <xf numFmtId="164" fontId="3" fillId="3" borderId="5" xfId="0" applyNumberFormat="1" applyFont="1" applyFill="1" applyBorder="1" applyAlignment="1" applyProtection="1">
      <alignment horizontal="center" vertical="center"/>
      <protection locked="0"/>
    </xf>
    <xf numFmtId="4" fontId="3" fillId="0" borderId="26" xfId="0" applyNumberFormat="1" applyFont="1" applyBorder="1" applyAlignment="1">
      <alignment horizontal="center" vertical="center" wrapText="1"/>
    </xf>
    <xf numFmtId="4" fontId="3" fillId="3" borderId="9" xfId="4" applyNumberFormat="1" applyFont="1" applyFill="1" applyBorder="1" applyAlignment="1" applyProtection="1">
      <alignment horizontal="center" vertical="center" wrapText="1"/>
      <protection locked="0"/>
    </xf>
    <xf numFmtId="4" fontId="3" fillId="3" borderId="14" xfId="4" applyNumberFormat="1" applyFont="1" applyFill="1" applyBorder="1" applyAlignment="1" applyProtection="1">
      <alignment horizontal="center" vertical="center" wrapText="1"/>
      <protection locked="0"/>
    </xf>
    <xf numFmtId="0" fontId="14" fillId="0" borderId="0" xfId="0" applyFont="1" applyProtection="1">
      <protection locked="0"/>
    </xf>
    <xf numFmtId="0" fontId="16" fillId="0" borderId="16"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18" xfId="0" applyFont="1" applyBorder="1" applyAlignment="1" applyProtection="1">
      <alignment horizontal="center" vertical="center"/>
      <protection locked="0"/>
    </xf>
    <xf numFmtId="0" fontId="17" fillId="0" borderId="24" xfId="0" applyFont="1" applyBorder="1" applyAlignment="1" applyProtection="1">
      <alignment horizontal="center" vertical="center" wrapText="1"/>
      <protection locked="0"/>
    </xf>
    <xf numFmtId="0" fontId="17" fillId="0" borderId="11" xfId="0" applyFont="1" applyBorder="1" applyAlignment="1" applyProtection="1">
      <alignment horizontal="center" vertical="center" wrapText="1"/>
      <protection locked="0"/>
    </xf>
    <xf numFmtId="0" fontId="17" fillId="0" borderId="25"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4" borderId="8" xfId="0" applyFont="1" applyFill="1" applyBorder="1" applyAlignment="1" applyProtection="1">
      <alignment horizontal="center" vertical="center" wrapText="1"/>
      <protection locked="0"/>
    </xf>
    <xf numFmtId="4" fontId="3" fillId="4" borderId="10" xfId="0" applyNumberFormat="1" applyFont="1" applyFill="1" applyBorder="1" applyAlignment="1">
      <alignment horizontal="center" vertical="center" wrapText="1"/>
    </xf>
    <xf numFmtId="0" fontId="17" fillId="4" borderId="11" xfId="0"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xf>
    <xf numFmtId="49" fontId="3" fillId="4" borderId="1" xfId="0" applyNumberFormat="1" applyFont="1" applyFill="1" applyBorder="1" applyAlignment="1">
      <alignment horizontal="center" vertical="center" wrapText="1"/>
    </xf>
    <xf numFmtId="4" fontId="3" fillId="4" borderId="12" xfId="0" applyNumberFormat="1" applyFont="1" applyFill="1" applyBorder="1" applyAlignment="1">
      <alignment horizontal="center" vertical="center" wrapText="1"/>
    </xf>
    <xf numFmtId="0" fontId="17" fillId="4" borderId="25" xfId="0" applyFont="1" applyFill="1" applyBorder="1" applyAlignment="1" applyProtection="1">
      <alignment horizontal="center" vertical="center" wrapText="1"/>
      <protection locked="0"/>
    </xf>
    <xf numFmtId="49" fontId="3" fillId="4" borderId="5" xfId="0" applyNumberFormat="1" applyFont="1" applyFill="1" applyBorder="1" applyAlignment="1">
      <alignment horizontal="center" vertical="center" wrapText="1"/>
    </xf>
    <xf numFmtId="0" fontId="3" fillId="4" borderId="5" xfId="0" applyFont="1" applyFill="1" applyBorder="1" applyAlignment="1">
      <alignment horizontal="center" vertical="center"/>
    </xf>
    <xf numFmtId="4" fontId="3" fillId="3" borderId="5" xfId="4" applyNumberFormat="1" applyFont="1" applyFill="1" applyBorder="1" applyAlignment="1" applyProtection="1">
      <alignment horizontal="center" vertical="center" wrapText="1"/>
      <protection locked="0"/>
    </xf>
    <xf numFmtId="4" fontId="3" fillId="4" borderId="26" xfId="0" applyNumberFormat="1" applyFont="1" applyFill="1" applyBorder="1" applyAlignment="1">
      <alignment horizontal="center" vertical="center" wrapText="1"/>
    </xf>
    <xf numFmtId="49" fontId="3" fillId="0" borderId="9" xfId="4" applyNumberFormat="1" applyFont="1" applyBorder="1" applyAlignment="1">
      <alignment horizontal="center" vertical="center"/>
    </xf>
    <xf numFmtId="49" fontId="3" fillId="0" borderId="9" xfId="4" applyNumberFormat="1" applyFont="1" applyBorder="1" applyAlignment="1">
      <alignment horizontal="left" vertical="center" wrapText="1"/>
    </xf>
    <xf numFmtId="0" fontId="3" fillId="0" borderId="9" xfId="4" applyFont="1" applyBorder="1" applyAlignment="1">
      <alignment horizontal="center" vertical="center"/>
    </xf>
    <xf numFmtId="49" fontId="3" fillId="0" borderId="14" xfId="4" applyNumberFormat="1" applyFont="1" applyBorder="1" applyAlignment="1">
      <alignment horizontal="center" vertical="center"/>
    </xf>
    <xf numFmtId="49" fontId="3" fillId="0" borderId="14" xfId="4" applyNumberFormat="1" applyFont="1" applyBorder="1" applyAlignment="1">
      <alignment horizontal="left" vertical="center" wrapText="1"/>
    </xf>
    <xf numFmtId="0" fontId="8" fillId="0" borderId="0" xfId="4" applyFont="1" applyAlignment="1">
      <alignment horizontal="left" vertical="center"/>
    </xf>
    <xf numFmtId="0" fontId="2" fillId="0" borderId="6" xfId="4" applyFont="1" applyBorder="1" applyAlignment="1">
      <alignment horizontal="center" vertical="center"/>
    </xf>
    <xf numFmtId="0" fontId="2" fillId="0" borderId="28" xfId="4" applyFont="1" applyBorder="1" applyAlignment="1">
      <alignment horizontal="left" vertical="center" wrapText="1"/>
    </xf>
    <xf numFmtId="4" fontId="2" fillId="0" borderId="7" xfId="3" applyNumberFormat="1"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Font="1" applyBorder="1" applyAlignment="1">
      <alignment horizontal="center" vertical="center"/>
    </xf>
    <xf numFmtId="4" fontId="3" fillId="3" borderId="6" xfId="3" applyNumberFormat="1" applyFont="1" applyFill="1" applyBorder="1" applyAlignment="1" applyProtection="1">
      <alignment horizontal="center" vertical="center" wrapText="1"/>
      <protection locked="0"/>
    </xf>
    <xf numFmtId="165" fontId="3"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165" fontId="3" fillId="0" borderId="9" xfId="0" applyNumberFormat="1" applyFont="1" applyBorder="1" applyAlignment="1">
      <alignment horizontal="center" vertical="center"/>
    </xf>
    <xf numFmtId="0" fontId="13" fillId="0" borderId="1" xfId="0" applyFont="1" applyBorder="1" applyAlignment="1">
      <alignment vertical="center" wrapText="1"/>
    </xf>
    <xf numFmtId="0" fontId="3" fillId="4" borderId="6" xfId="0" applyFont="1" applyFill="1" applyBorder="1" applyAlignment="1">
      <alignment horizontal="center" vertical="center"/>
    </xf>
    <xf numFmtId="0" fontId="13" fillId="0" borderId="14" xfId="0" applyFont="1" applyBorder="1" applyAlignment="1">
      <alignment vertical="center" wrapText="1"/>
    </xf>
    <xf numFmtId="165" fontId="3" fillId="4" borderId="9" xfId="0" applyNumberFormat="1" applyFont="1" applyFill="1" applyBorder="1" applyAlignment="1">
      <alignment horizontal="center" vertical="center"/>
    </xf>
    <xf numFmtId="165" fontId="3" fillId="4" borderId="1" xfId="0" applyNumberFormat="1" applyFont="1" applyFill="1" applyBorder="1" applyAlignment="1">
      <alignment horizontal="center" vertical="center"/>
    </xf>
    <xf numFmtId="1" fontId="3" fillId="4" borderId="1" xfId="0" applyNumberFormat="1" applyFont="1" applyFill="1" applyBorder="1" applyAlignment="1">
      <alignment horizontal="center" vertical="center"/>
    </xf>
    <xf numFmtId="0" fontId="3" fillId="4" borderId="6" xfId="0" applyFont="1" applyFill="1" applyBorder="1" applyAlignment="1">
      <alignment horizontal="left" vertical="center" wrapText="1"/>
    </xf>
    <xf numFmtId="0" fontId="3" fillId="4" borderId="1" xfId="0" applyFont="1" applyFill="1" applyBorder="1" applyAlignment="1">
      <alignment horizontal="left" vertical="center" wrapText="1"/>
    </xf>
    <xf numFmtId="0" fontId="13" fillId="4" borderId="1" xfId="0" applyFont="1" applyFill="1" applyBorder="1" applyAlignment="1">
      <alignment vertical="center" wrapText="1"/>
    </xf>
    <xf numFmtId="49" fontId="3" fillId="0" borderId="1" xfId="0" applyNumberFormat="1" applyFont="1" applyBorder="1" applyAlignment="1">
      <alignment vertical="top" wrapText="1"/>
    </xf>
    <xf numFmtId="0" fontId="3" fillId="0" borderId="1" xfId="0" applyFont="1" applyBorder="1" applyAlignment="1">
      <alignment vertical="center" wrapText="1"/>
    </xf>
    <xf numFmtId="0" fontId="3" fillId="0" borderId="1" xfId="4" applyFont="1" applyBorder="1" applyAlignment="1">
      <alignment horizontal="left" vertical="center" wrapText="1"/>
    </xf>
    <xf numFmtId="0" fontId="26" fillId="0" borderId="1" xfId="0" applyFont="1" applyBorder="1" applyAlignment="1">
      <alignment vertical="center" wrapText="1"/>
    </xf>
    <xf numFmtId="4" fontId="3" fillId="3" borderId="32" xfId="4" applyNumberFormat="1" applyFont="1" applyFill="1" applyBorder="1" applyAlignment="1" applyProtection="1">
      <alignment horizontal="center" vertical="center" wrapText="1"/>
      <protection locked="0"/>
    </xf>
    <xf numFmtId="4" fontId="3" fillId="0" borderId="35" xfId="0" applyNumberFormat="1" applyFont="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49" fontId="3" fillId="0" borderId="6" xfId="4" applyNumberFormat="1" applyFont="1" applyBorder="1" applyAlignment="1">
      <alignment horizontal="center" vertical="center"/>
    </xf>
    <xf numFmtId="0" fontId="3" fillId="0" borderId="1" xfId="6" applyFont="1" applyBorder="1" applyAlignment="1">
      <alignment horizontal="left" vertical="center" wrapText="1"/>
    </xf>
    <xf numFmtId="0" fontId="3" fillId="0" borderId="1" xfId="6" applyFont="1" applyBorder="1" applyAlignment="1">
      <alignment horizontal="center" vertical="center"/>
    </xf>
    <xf numFmtId="0" fontId="13" fillId="0" borderId="1" xfId="0" applyFont="1" applyBorder="1" applyAlignment="1">
      <alignment horizontal="justify" vertical="center"/>
    </xf>
    <xf numFmtId="0" fontId="13" fillId="0" borderId="1" xfId="0" applyFont="1" applyBorder="1" applyAlignment="1">
      <alignment horizontal="center" vertical="center"/>
    </xf>
    <xf numFmtId="0" fontId="17" fillId="0" borderId="36" xfId="0" applyFont="1" applyBorder="1" applyAlignment="1" applyProtection="1">
      <alignment horizontal="center" vertical="center"/>
      <protection locked="0"/>
    </xf>
    <xf numFmtId="0" fontId="3" fillId="0" borderId="33" xfId="0" applyFont="1" applyBorder="1" applyAlignment="1">
      <alignment horizontal="center" vertical="center"/>
    </xf>
    <xf numFmtId="0" fontId="3" fillId="0" borderId="37" xfId="0" applyFont="1" applyBorder="1" applyAlignment="1">
      <alignment horizontal="left" vertical="center" wrapText="1"/>
    </xf>
    <xf numFmtId="0" fontId="3" fillId="0" borderId="37" xfId="0" applyFont="1" applyBorder="1" applyAlignment="1">
      <alignment horizontal="center" vertical="center"/>
    </xf>
    <xf numFmtId="0" fontId="17" fillId="0" borderId="1" xfId="0" applyFont="1" applyBorder="1" applyAlignment="1" applyProtection="1">
      <alignment horizontal="center" vertical="center"/>
      <protection locked="0"/>
    </xf>
    <xf numFmtId="4" fontId="3" fillId="0" borderId="34" xfId="0" applyNumberFormat="1" applyFont="1" applyBorder="1" applyAlignment="1">
      <alignment horizontal="center" vertical="center" wrapText="1"/>
    </xf>
    <xf numFmtId="49" fontId="3" fillId="0" borderId="38"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2" fillId="0" borderId="21" xfId="4" applyFont="1" applyBorder="1" applyAlignment="1">
      <alignment horizontal="center" vertical="center"/>
    </xf>
    <xf numFmtId="49" fontId="3" fillId="0" borderId="39" xfId="0" applyNumberFormat="1" applyFont="1" applyBorder="1" applyAlignment="1">
      <alignment horizontal="center" vertical="center"/>
    </xf>
    <xf numFmtId="0" fontId="2" fillId="0" borderId="32" xfId="4" applyFont="1" applyBorder="1" applyAlignment="1">
      <alignment horizontal="center" vertical="center"/>
    </xf>
    <xf numFmtId="164" fontId="3" fillId="3" borderId="20" xfId="0" applyNumberFormat="1" applyFont="1" applyFill="1" applyBorder="1" applyAlignment="1" applyProtection="1">
      <alignment horizontal="center" vertical="center"/>
      <protection locked="0"/>
    </xf>
    <xf numFmtId="164" fontId="3" fillId="3" borderId="4" xfId="0" applyNumberFormat="1" applyFont="1" applyFill="1" applyBorder="1" applyAlignment="1" applyProtection="1">
      <alignment horizontal="center" vertical="center"/>
      <protection locked="0"/>
    </xf>
    <xf numFmtId="0" fontId="14" fillId="0" borderId="1" xfId="0" applyFont="1" applyBorder="1" applyAlignment="1">
      <alignment horizontal="center" vertical="center" wrapText="1"/>
    </xf>
    <xf numFmtId="0" fontId="3" fillId="0" borderId="32" xfId="4" applyFont="1" applyBorder="1" applyAlignment="1">
      <alignment horizontal="center" vertical="center"/>
    </xf>
    <xf numFmtId="0" fontId="14" fillId="0" borderId="14" xfId="0" applyFont="1" applyBorder="1" applyAlignment="1">
      <alignment horizontal="center" vertical="center" wrapText="1"/>
    </xf>
    <xf numFmtId="164" fontId="3" fillId="3" borderId="40" xfId="0" applyNumberFormat="1" applyFont="1" applyFill="1" applyBorder="1" applyAlignment="1" applyProtection="1">
      <alignment horizontal="center" vertical="center"/>
      <protection locked="0"/>
    </xf>
    <xf numFmtId="0" fontId="3" fillId="0" borderId="41" xfId="0" applyFont="1" applyBorder="1" applyAlignment="1">
      <alignment horizontal="center" vertical="center"/>
    </xf>
    <xf numFmtId="0" fontId="3" fillId="0" borderId="4" xfId="0" applyFont="1" applyBorder="1" applyAlignment="1">
      <alignment horizontal="center" vertical="center"/>
    </xf>
    <xf numFmtId="0" fontId="14" fillId="0" borderId="6" xfId="0" applyFont="1" applyBorder="1" applyAlignment="1">
      <alignment horizontal="center" vertical="center" wrapText="1"/>
    </xf>
    <xf numFmtId="0" fontId="17" fillId="0" borderId="36" xfId="0" applyFont="1" applyBorder="1" applyAlignment="1" applyProtection="1">
      <alignment horizontal="center" vertical="center" wrapText="1"/>
      <protection locked="0"/>
    </xf>
    <xf numFmtId="0" fontId="5" fillId="0" borderId="1" xfId="0" applyFont="1" applyBorder="1" applyAlignment="1">
      <alignment horizontal="justify" vertical="center" wrapText="1"/>
    </xf>
    <xf numFmtId="0" fontId="5" fillId="0" borderId="0" xfId="0" applyFont="1" applyAlignment="1">
      <alignment wrapText="1"/>
    </xf>
    <xf numFmtId="0" fontId="5" fillId="0" borderId="6" xfId="0" applyFont="1" applyBorder="1" applyAlignment="1">
      <alignment horizontal="justify" vertical="center" wrapText="1"/>
    </xf>
    <xf numFmtId="0" fontId="5" fillId="0" borderId="14" xfId="0" applyFont="1" applyBorder="1" applyAlignment="1">
      <alignment horizontal="justify" vertical="center" wrapText="1"/>
    </xf>
    <xf numFmtId="49" fontId="3" fillId="0" borderId="28" xfId="0" applyNumberFormat="1" applyFont="1" applyBorder="1" applyAlignment="1">
      <alignment horizontal="center" vertical="center"/>
    </xf>
    <xf numFmtId="164" fontId="3" fillId="3" borderId="17" xfId="0" applyNumberFormat="1" applyFont="1" applyFill="1" applyBorder="1" applyAlignment="1" applyProtection="1">
      <alignment horizontal="center" vertical="center"/>
      <protection locked="0"/>
    </xf>
    <xf numFmtId="0" fontId="5" fillId="0" borderId="42" xfId="0" applyFont="1" applyBorder="1" applyAlignment="1">
      <alignment horizontal="justify" vertical="center" wrapText="1"/>
    </xf>
    <xf numFmtId="0" fontId="5" fillId="0" borderId="1" xfId="0" applyFont="1" applyBorder="1" applyAlignment="1">
      <alignment vertical="center" wrapText="1"/>
    </xf>
    <xf numFmtId="0" fontId="3" fillId="0" borderId="2" xfId="4" applyFont="1" applyBorder="1" applyAlignment="1">
      <alignment horizontal="center" vertical="center"/>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17" fillId="0" borderId="14" xfId="0" applyFont="1" applyBorder="1" applyAlignment="1" applyProtection="1">
      <alignment horizontal="center" vertical="center" wrapText="1"/>
      <protection locked="0"/>
    </xf>
    <xf numFmtId="0" fontId="3" fillId="0" borderId="28" xfId="4" applyFont="1" applyBorder="1" applyAlignment="1">
      <alignment horizontal="center" vertical="center"/>
    </xf>
    <xf numFmtId="4" fontId="3" fillId="0" borderId="43" xfId="0" applyNumberFormat="1" applyFont="1" applyBorder="1" applyAlignment="1">
      <alignment horizontal="center" vertical="center" wrapText="1"/>
    </xf>
    <xf numFmtId="0" fontId="17" fillId="0" borderId="32" xfId="0" applyFont="1" applyBorder="1" applyAlignment="1" applyProtection="1">
      <alignment horizontal="center" vertical="center" wrapText="1"/>
      <protection locked="0"/>
    </xf>
    <xf numFmtId="0" fontId="5" fillId="0" borderId="32" xfId="0" applyFont="1" applyBorder="1" applyAlignment="1">
      <alignment horizontal="justify" vertical="center" wrapText="1"/>
    </xf>
    <xf numFmtId="0" fontId="5" fillId="0" borderId="32" xfId="0" applyFont="1" applyBorder="1" applyAlignment="1">
      <alignment horizontal="center" vertical="center" wrapText="1"/>
    </xf>
    <xf numFmtId="164" fontId="3" fillId="3" borderId="22" xfId="0" applyNumberFormat="1" applyFont="1" applyFill="1" applyBorder="1" applyAlignment="1" applyProtection="1">
      <alignment horizontal="center" vertical="center"/>
      <protection locked="0"/>
    </xf>
    <xf numFmtId="0" fontId="5" fillId="0" borderId="44" xfId="0" applyFont="1" applyBorder="1" applyAlignment="1" applyProtection="1">
      <alignment wrapText="1"/>
      <protection locked="0"/>
    </xf>
    <xf numFmtId="0" fontId="31" fillId="0" borderId="1" xfId="0" applyFont="1" applyBorder="1" applyAlignment="1">
      <alignment vertical="center" wrapText="1"/>
    </xf>
    <xf numFmtId="0" fontId="6" fillId="0" borderId="0" xfId="0" applyFont="1" applyAlignment="1" applyProtection="1">
      <alignment wrapText="1"/>
      <protection locked="0"/>
    </xf>
    <xf numFmtId="4" fontId="6" fillId="0" borderId="0" xfId="0" applyNumberFormat="1" applyFont="1" applyAlignment="1" applyProtection="1">
      <alignment horizontal="center" vertical="center"/>
      <protection locked="0"/>
    </xf>
    <xf numFmtId="4" fontId="2" fillId="0" borderId="35" xfId="3" applyNumberFormat="1" applyFont="1" applyBorder="1" applyAlignment="1">
      <alignment horizontal="center" vertical="center" wrapText="1"/>
    </xf>
    <xf numFmtId="0" fontId="3" fillId="0" borderId="9" xfId="0" applyFont="1" applyBorder="1" applyAlignment="1">
      <alignment vertical="center" wrapText="1"/>
    </xf>
    <xf numFmtId="49" fontId="3" fillId="0" borderId="32" xfId="4" applyNumberFormat="1" applyFont="1" applyBorder="1" applyAlignment="1">
      <alignment horizontal="center" vertical="center"/>
    </xf>
    <xf numFmtId="0" fontId="13" fillId="0" borderId="14" xfId="0" applyFont="1" applyBorder="1" applyAlignment="1">
      <alignment horizontal="justify" vertical="center" wrapText="1"/>
    </xf>
    <xf numFmtId="0" fontId="13" fillId="0" borderId="14" xfId="0" applyFont="1" applyBorder="1" applyAlignment="1">
      <alignment horizontal="center" vertical="center"/>
    </xf>
    <xf numFmtId="0" fontId="17" fillId="0" borderId="5" xfId="0" applyFont="1" applyBorder="1" applyAlignment="1" applyProtection="1">
      <alignment horizontal="center" vertical="center" wrapText="1"/>
      <protection locked="0"/>
    </xf>
    <xf numFmtId="0" fontId="3" fillId="0" borderId="5" xfId="0" applyFont="1" applyBorder="1" applyAlignment="1">
      <alignment horizontal="left" vertical="center" wrapText="1"/>
    </xf>
    <xf numFmtId="4" fontId="3" fillId="3" borderId="5" xfId="3" applyNumberFormat="1" applyFont="1" applyFill="1" applyBorder="1" applyAlignment="1" applyProtection="1">
      <alignment horizontal="center" vertical="center" wrapText="1"/>
      <protection locked="0"/>
    </xf>
    <xf numFmtId="0" fontId="5" fillId="0" borderId="9" xfId="0" applyFont="1" applyBorder="1" applyAlignment="1">
      <alignment horizontal="justify" vertical="center" wrapText="1"/>
    </xf>
    <xf numFmtId="0" fontId="3" fillId="0" borderId="38" xfId="4" applyFont="1" applyBorder="1" applyAlignment="1">
      <alignment horizontal="center" vertical="center"/>
    </xf>
    <xf numFmtId="0" fontId="5" fillId="0" borderId="9" xfId="0" applyFont="1" applyBorder="1" applyAlignment="1">
      <alignment horizontal="center" vertical="center" wrapText="1"/>
    </xf>
    <xf numFmtId="0" fontId="17" fillId="0" borderId="21" xfId="0" applyFont="1" applyBorder="1" applyAlignment="1" applyProtection="1">
      <alignment horizontal="center" vertical="center" wrapText="1"/>
      <protection locked="0"/>
    </xf>
    <xf numFmtId="4" fontId="32" fillId="0" borderId="1" xfId="0" applyNumberFormat="1" applyFont="1" applyBorder="1" applyAlignment="1">
      <alignment horizontal="center" vertical="center"/>
    </xf>
    <xf numFmtId="0" fontId="17" fillId="6" borderId="18" xfId="0" applyFont="1" applyFill="1" applyBorder="1" applyAlignment="1" applyProtection="1">
      <alignment horizontal="center" vertical="center"/>
      <protection locked="0"/>
    </xf>
    <xf numFmtId="0" fontId="3" fillId="6" borderId="17"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center" vertical="center" wrapText="1"/>
    </xf>
    <xf numFmtId="4" fontId="3" fillId="6" borderId="1" xfId="3" applyNumberFormat="1" applyFont="1" applyFill="1" applyBorder="1" applyAlignment="1" applyProtection="1">
      <alignment horizontal="center" vertical="center" wrapText="1"/>
      <protection locked="0"/>
    </xf>
    <xf numFmtId="4" fontId="3" fillId="6" borderId="12" xfId="0" applyNumberFormat="1" applyFont="1" applyFill="1" applyBorder="1" applyAlignment="1">
      <alignment horizontal="center" vertical="center" wrapText="1"/>
    </xf>
    <xf numFmtId="49" fontId="3" fillId="6" borderId="6" xfId="0" applyNumberFormat="1" applyFont="1" applyFill="1" applyBorder="1" applyAlignment="1" applyProtection="1">
      <alignment horizontal="left" vertical="center" wrapText="1"/>
      <protection locked="0"/>
    </xf>
    <xf numFmtId="0" fontId="3" fillId="6" borderId="6" xfId="0" applyFont="1" applyFill="1" applyBorder="1" applyAlignment="1">
      <alignment horizontal="center" vertical="center"/>
    </xf>
    <xf numFmtId="0" fontId="3" fillId="6" borderId="6" xfId="0" applyFont="1" applyFill="1" applyBorder="1" applyAlignment="1">
      <alignment horizontal="center" vertical="center" wrapText="1"/>
    </xf>
    <xf numFmtId="4" fontId="3" fillId="6" borderId="6" xfId="3" applyNumberFormat="1" applyFont="1" applyFill="1" applyBorder="1" applyAlignment="1" applyProtection="1">
      <alignment horizontal="center" vertical="center" wrapText="1"/>
      <protection locked="0"/>
    </xf>
    <xf numFmtId="0" fontId="17" fillId="0" borderId="11" xfId="0" applyFont="1" applyBorder="1" applyAlignment="1" applyProtection="1">
      <alignment horizontal="center" vertical="center"/>
      <protection locked="0"/>
    </xf>
    <xf numFmtId="0" fontId="17" fillId="6" borderId="11" xfId="0" applyFont="1" applyFill="1" applyBorder="1" applyAlignment="1" applyProtection="1">
      <alignment horizontal="center" vertical="center" wrapText="1"/>
      <protection locked="0"/>
    </xf>
    <xf numFmtId="49" fontId="3" fillId="6" borderId="1" xfId="4" applyNumberFormat="1" applyFont="1" applyFill="1" applyBorder="1" applyAlignment="1">
      <alignment horizontal="center" vertical="center"/>
    </xf>
    <xf numFmtId="0" fontId="3" fillId="6" borderId="1" xfId="4" applyFont="1" applyFill="1" applyBorder="1" applyAlignment="1">
      <alignment horizontal="center" vertical="center"/>
    </xf>
    <xf numFmtId="4" fontId="3" fillId="6" borderId="1" xfId="4" applyNumberFormat="1" applyFont="1" applyFill="1" applyBorder="1" applyAlignment="1" applyProtection="1">
      <alignment horizontal="center" vertical="center" wrapText="1"/>
      <protection locked="0"/>
    </xf>
    <xf numFmtId="0" fontId="5" fillId="6" borderId="0" xfId="0" applyFont="1" applyFill="1" applyAlignment="1" applyProtection="1">
      <alignment wrapText="1"/>
      <protection locked="0"/>
    </xf>
    <xf numFmtId="0" fontId="4" fillId="5" borderId="16" xfId="1" applyFont="1" applyFill="1" applyBorder="1" applyAlignment="1" applyProtection="1">
      <alignment horizontal="left" vertical="center"/>
    </xf>
    <xf numFmtId="0" fontId="4" fillId="5" borderId="19" xfId="1" applyFont="1" applyFill="1" applyBorder="1" applyAlignment="1" applyProtection="1">
      <alignment horizontal="left" vertical="center"/>
    </xf>
    <xf numFmtId="0" fontId="4" fillId="5" borderId="7" xfId="1" applyFont="1" applyFill="1" applyBorder="1" applyAlignment="1" applyProtection="1">
      <alignment horizontal="left" vertical="center"/>
    </xf>
    <xf numFmtId="0" fontId="15" fillId="2" borderId="29" xfId="1" applyFont="1" applyFill="1" applyBorder="1" applyAlignment="1" applyProtection="1">
      <alignment horizontal="center" vertical="center"/>
    </xf>
    <xf numFmtId="0" fontId="15" fillId="2" borderId="30" xfId="1" applyFont="1" applyFill="1" applyBorder="1" applyAlignment="1" applyProtection="1">
      <alignment horizontal="center" vertical="center"/>
    </xf>
    <xf numFmtId="0" fontId="15" fillId="2" borderId="31" xfId="1" applyFont="1" applyFill="1" applyBorder="1" applyAlignment="1" applyProtection="1">
      <alignment horizontal="center" vertical="center"/>
    </xf>
    <xf numFmtId="0" fontId="22" fillId="0" borderId="27" xfId="0" applyFont="1" applyBorder="1" applyAlignment="1" applyProtection="1">
      <alignment horizontal="center" vertical="center" wrapText="1"/>
      <protection locked="0"/>
    </xf>
    <xf numFmtId="0" fontId="22" fillId="0" borderId="17" xfId="0" applyFont="1" applyBorder="1" applyAlignment="1" applyProtection="1">
      <alignment horizontal="center" vertical="center" wrapText="1"/>
      <protection locked="0"/>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wrapText="1"/>
    </xf>
    <xf numFmtId="0" fontId="9" fillId="0" borderId="0" xfId="0" applyFont="1" applyAlignment="1">
      <alignment horizontal="left"/>
    </xf>
    <xf numFmtId="0" fontId="10" fillId="2" borderId="1" xfId="0" applyFont="1" applyFill="1" applyBorder="1" applyAlignment="1">
      <alignment horizontal="center" vertical="center" wrapText="1"/>
    </xf>
    <xf numFmtId="0" fontId="10" fillId="5" borderId="2" xfId="0" applyFont="1" applyFill="1" applyBorder="1" applyAlignment="1">
      <alignment horizontal="center" vertical="center"/>
    </xf>
    <xf numFmtId="0" fontId="10" fillId="5" borderId="3" xfId="0" applyFont="1" applyFill="1" applyBorder="1" applyAlignment="1">
      <alignment horizontal="center" vertical="center"/>
    </xf>
    <xf numFmtId="0" fontId="10" fillId="5" borderId="4" xfId="0" applyFont="1" applyFill="1" applyBorder="1" applyAlignment="1">
      <alignment horizontal="center" vertical="center"/>
    </xf>
    <xf numFmtId="0" fontId="12" fillId="0" borderId="0" xfId="0" applyFont="1" applyAlignment="1">
      <alignment horizontal="left" vertical="center" wrapText="1"/>
    </xf>
  </cellXfs>
  <cellStyles count="7">
    <cellStyle name="Įprastas 2" xfId="5" xr:uid="{00000000-0005-0000-0000-000001000000}"/>
    <cellStyle name="Normal" xfId="0" builtinId="0"/>
    <cellStyle name="Normal 2 2" xfId="1" xr:uid="{00000000-0005-0000-0000-000002000000}"/>
    <cellStyle name="Normal 3" xfId="4" xr:uid="{00000000-0005-0000-0000-000003000000}"/>
    <cellStyle name="Normal 7" xfId="6" xr:uid="{06F7A39C-6AF5-4A55-81E0-1BAA663B647D}"/>
    <cellStyle name="TableStyleLight1" xfId="3" xr:uid="{00000000-0005-0000-0000-000004000000}"/>
    <cellStyle name="TableStyleLight1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199"/>
  <sheetViews>
    <sheetView topLeftCell="A173" zoomScaleNormal="100" zoomScaleSheetLayoutView="115" workbookViewId="0">
      <selection activeCell="F199" sqref="F199"/>
    </sheetView>
  </sheetViews>
  <sheetFormatPr defaultColWidth="9.21875" defaultRowHeight="13.8"/>
  <cols>
    <col min="1" max="1" width="36.21875" style="74" customWidth="1"/>
    <col min="2" max="2" width="7.77734375" style="30" customWidth="1"/>
    <col min="3" max="3" width="67.21875" style="37" customWidth="1"/>
    <col min="4" max="4" width="9.21875" style="18"/>
    <col min="5" max="5" width="16.21875" style="18" customWidth="1"/>
    <col min="6" max="6" width="16.77734375" style="19" customWidth="1"/>
    <col min="7" max="7" width="16.5546875" style="26" customWidth="1"/>
    <col min="8" max="8" width="17.77734375" style="24" customWidth="1"/>
    <col min="9" max="9" width="13.21875" style="24" customWidth="1"/>
    <col min="10" max="16384" width="9.21875" style="24"/>
  </cols>
  <sheetData>
    <row r="1" spans="1:7" ht="18" customHeight="1" thickBot="1">
      <c r="A1" s="210" t="s">
        <v>658</v>
      </c>
      <c r="B1" s="211"/>
      <c r="C1" s="211"/>
      <c r="D1" s="211"/>
      <c r="E1" s="211"/>
      <c r="F1" s="211"/>
      <c r="G1" s="212"/>
    </row>
    <row r="2" spans="1:7" ht="7.95" customHeight="1" thickBot="1">
      <c r="B2" s="3"/>
      <c r="C2" s="32"/>
      <c r="D2" s="3"/>
      <c r="E2" s="4"/>
      <c r="F2" s="20"/>
      <c r="G2" s="3"/>
    </row>
    <row r="3" spans="1:7" ht="14.55" customHeight="1" thickBot="1">
      <c r="A3" s="207" t="s">
        <v>8</v>
      </c>
      <c r="B3" s="208"/>
      <c r="C3" s="208"/>
      <c r="D3" s="208"/>
      <c r="E3" s="208"/>
      <c r="F3" s="208"/>
      <c r="G3" s="209"/>
    </row>
    <row r="4" spans="1:7" ht="42" thickBot="1">
      <c r="A4" s="75" t="s">
        <v>87</v>
      </c>
      <c r="B4" s="48" t="s">
        <v>0</v>
      </c>
      <c r="C4" s="49" t="s">
        <v>1</v>
      </c>
      <c r="D4" s="48" t="s">
        <v>2</v>
      </c>
      <c r="E4" s="50" t="s">
        <v>3</v>
      </c>
      <c r="F4" s="51" t="s">
        <v>9</v>
      </c>
      <c r="G4" s="52" t="s">
        <v>4</v>
      </c>
    </row>
    <row r="5" spans="1:7" ht="14.4" thickBot="1">
      <c r="A5" s="76" t="s">
        <v>75</v>
      </c>
      <c r="B5" s="54" t="s">
        <v>88</v>
      </c>
      <c r="C5" s="55" t="s">
        <v>21</v>
      </c>
      <c r="D5" s="56" t="s">
        <v>22</v>
      </c>
      <c r="E5" s="56">
        <v>1.1719999999999999</v>
      </c>
      <c r="F5" s="57">
        <v>715.77</v>
      </c>
      <c r="G5" s="58">
        <f>ROUND((E5*F5),2)</f>
        <v>838.88</v>
      </c>
    </row>
    <row r="6" spans="1:7">
      <c r="A6" s="77" t="s">
        <v>75</v>
      </c>
      <c r="B6" s="53" t="s">
        <v>89</v>
      </c>
      <c r="C6" s="103" t="s">
        <v>183</v>
      </c>
      <c r="D6" s="17" t="s">
        <v>24</v>
      </c>
      <c r="E6" s="104">
        <v>12</v>
      </c>
      <c r="F6" s="105">
        <v>79.86</v>
      </c>
      <c r="G6" s="58">
        <f>ROUND((E6*F6),2)</f>
        <v>958.32</v>
      </c>
    </row>
    <row r="7" spans="1:7">
      <c r="A7" s="77" t="s">
        <v>75</v>
      </c>
      <c r="B7" s="53" t="s">
        <v>90</v>
      </c>
      <c r="C7" s="33" t="s">
        <v>76</v>
      </c>
      <c r="D7" s="17" t="s">
        <v>24</v>
      </c>
      <c r="E7" s="16">
        <v>9</v>
      </c>
      <c r="F7" s="21">
        <v>79.86</v>
      </c>
      <c r="G7" s="41">
        <f t="shared" ref="G7:G30" si="0">ROUND((E7*F7),2)</f>
        <v>718.74</v>
      </c>
    </row>
    <row r="8" spans="1:7">
      <c r="A8" s="77" t="s">
        <v>75</v>
      </c>
      <c r="B8" s="53" t="s">
        <v>91</v>
      </c>
      <c r="C8" s="33" t="s">
        <v>23</v>
      </c>
      <c r="D8" s="17" t="s">
        <v>24</v>
      </c>
      <c r="E8" s="16">
        <v>3</v>
      </c>
      <c r="F8" s="21">
        <v>112.05</v>
      </c>
      <c r="G8" s="41">
        <f t="shared" si="0"/>
        <v>336.15</v>
      </c>
    </row>
    <row r="9" spans="1:7">
      <c r="A9" s="77" t="s">
        <v>75</v>
      </c>
      <c r="B9" s="53" t="s">
        <v>92</v>
      </c>
      <c r="C9" s="33" t="s">
        <v>25</v>
      </c>
      <c r="D9" s="17" t="s">
        <v>24</v>
      </c>
      <c r="E9" s="16">
        <v>4</v>
      </c>
      <c r="F9" s="21">
        <v>208.6</v>
      </c>
      <c r="G9" s="41">
        <f t="shared" si="0"/>
        <v>834.4</v>
      </c>
    </row>
    <row r="10" spans="1:7">
      <c r="A10" s="77" t="s">
        <v>75</v>
      </c>
      <c r="B10" s="53" t="s">
        <v>93</v>
      </c>
      <c r="C10" s="33" t="s">
        <v>184</v>
      </c>
      <c r="D10" s="17" t="s">
        <v>24</v>
      </c>
      <c r="E10" s="16">
        <v>1</v>
      </c>
      <c r="F10" s="21">
        <v>79.86</v>
      </c>
      <c r="G10" s="41">
        <f t="shared" si="0"/>
        <v>79.86</v>
      </c>
    </row>
    <row r="11" spans="1:7">
      <c r="A11" s="77" t="s">
        <v>75</v>
      </c>
      <c r="B11" s="53" t="s">
        <v>94</v>
      </c>
      <c r="C11" s="33" t="s">
        <v>185</v>
      </c>
      <c r="D11" s="17" t="s">
        <v>24</v>
      </c>
      <c r="E11" s="16">
        <v>3</v>
      </c>
      <c r="F11" s="21">
        <v>79.86</v>
      </c>
      <c r="G11" s="41">
        <f t="shared" si="0"/>
        <v>239.58</v>
      </c>
    </row>
    <row r="12" spans="1:7">
      <c r="A12" s="77" t="s">
        <v>75</v>
      </c>
      <c r="B12" s="53" t="s">
        <v>95</v>
      </c>
      <c r="C12" s="33" t="s">
        <v>186</v>
      </c>
      <c r="D12" s="17" t="s">
        <v>24</v>
      </c>
      <c r="E12" s="16">
        <v>2</v>
      </c>
      <c r="F12" s="21">
        <v>112.05</v>
      </c>
      <c r="G12" s="41">
        <f t="shared" si="0"/>
        <v>224.1</v>
      </c>
    </row>
    <row r="13" spans="1:7">
      <c r="A13" s="77" t="s">
        <v>75</v>
      </c>
      <c r="B13" s="53" t="s">
        <v>96</v>
      </c>
      <c r="C13" s="33" t="s">
        <v>77</v>
      </c>
      <c r="D13" s="17" t="s">
        <v>24</v>
      </c>
      <c r="E13" s="16">
        <v>34</v>
      </c>
      <c r="F13" s="21">
        <v>22.65</v>
      </c>
      <c r="G13" s="41">
        <f t="shared" si="0"/>
        <v>770.1</v>
      </c>
    </row>
    <row r="14" spans="1:7">
      <c r="A14" s="77" t="s">
        <v>75</v>
      </c>
      <c r="B14" s="53" t="s">
        <v>97</v>
      </c>
      <c r="C14" s="33" t="s">
        <v>26</v>
      </c>
      <c r="D14" s="17" t="s">
        <v>24</v>
      </c>
      <c r="E14" s="16">
        <v>34</v>
      </c>
      <c r="F14" s="21">
        <v>33.380000000000003</v>
      </c>
      <c r="G14" s="41">
        <f t="shared" si="0"/>
        <v>1134.92</v>
      </c>
    </row>
    <row r="15" spans="1:7">
      <c r="A15" s="77" t="s">
        <v>75</v>
      </c>
      <c r="B15" s="53" t="s">
        <v>98</v>
      </c>
      <c r="C15" s="33" t="s">
        <v>28</v>
      </c>
      <c r="D15" s="17" t="s">
        <v>29</v>
      </c>
      <c r="E15" s="16">
        <v>0.05</v>
      </c>
      <c r="F15" s="21">
        <v>3278</v>
      </c>
      <c r="G15" s="41">
        <f t="shared" si="0"/>
        <v>163.9</v>
      </c>
    </row>
    <row r="16" spans="1:7" ht="69">
      <c r="A16" s="77" t="s">
        <v>75</v>
      </c>
      <c r="B16" s="53" t="s">
        <v>99</v>
      </c>
      <c r="C16" s="34" t="s">
        <v>27</v>
      </c>
      <c r="D16" s="17" t="s">
        <v>5</v>
      </c>
      <c r="E16" s="16">
        <v>1</v>
      </c>
      <c r="F16" s="21">
        <v>298</v>
      </c>
      <c r="G16" s="41">
        <f t="shared" si="0"/>
        <v>298</v>
      </c>
    </row>
    <row r="17" spans="1:7" ht="27.6">
      <c r="A17" s="190" t="s">
        <v>75</v>
      </c>
      <c r="B17" s="191" t="s">
        <v>100</v>
      </c>
      <c r="C17" s="193" t="s">
        <v>663</v>
      </c>
      <c r="D17" s="192" t="s">
        <v>36</v>
      </c>
      <c r="E17" s="194">
        <v>1130</v>
      </c>
      <c r="F17" s="195">
        <v>-9.58</v>
      </c>
      <c r="G17" s="196">
        <f t="shared" si="0"/>
        <v>-10825.4</v>
      </c>
    </row>
    <row r="18" spans="1:7" ht="27.6">
      <c r="A18" s="190" t="s">
        <v>75</v>
      </c>
      <c r="B18" s="191" t="s">
        <v>101</v>
      </c>
      <c r="C18" s="193" t="s">
        <v>662</v>
      </c>
      <c r="D18" s="192" t="s">
        <v>187</v>
      </c>
      <c r="E18" s="194">
        <v>1008.8</v>
      </c>
      <c r="F18" s="195">
        <v>-15</v>
      </c>
      <c r="G18" s="196">
        <f>ROUND((E18*F18),2)</f>
        <v>-15132</v>
      </c>
    </row>
    <row r="19" spans="1:7">
      <c r="A19" s="77" t="s">
        <v>75</v>
      </c>
      <c r="B19" s="53" t="s">
        <v>102</v>
      </c>
      <c r="C19" s="33" t="s">
        <v>31</v>
      </c>
      <c r="D19" s="16" t="s">
        <v>30</v>
      </c>
      <c r="E19" s="16">
        <v>641</v>
      </c>
      <c r="F19" s="21">
        <v>5.87</v>
      </c>
      <c r="G19" s="41">
        <f>ROUND((E19*F19),2)</f>
        <v>3762.67</v>
      </c>
    </row>
    <row r="20" spans="1:7">
      <c r="A20" s="77" t="s">
        <v>75</v>
      </c>
      <c r="B20" s="53" t="s">
        <v>103</v>
      </c>
      <c r="C20" s="33" t="s">
        <v>32</v>
      </c>
      <c r="D20" s="17" t="s">
        <v>33</v>
      </c>
      <c r="E20" s="16">
        <v>511</v>
      </c>
      <c r="F20" s="21">
        <v>8.44</v>
      </c>
      <c r="G20" s="41">
        <f>ROUND((E20*F20),2)</f>
        <v>4312.84</v>
      </c>
    </row>
    <row r="21" spans="1:7">
      <c r="A21" s="77" t="s">
        <v>75</v>
      </c>
      <c r="B21" s="53" t="s">
        <v>104</v>
      </c>
      <c r="C21" s="33" t="s">
        <v>34</v>
      </c>
      <c r="D21" s="16" t="s">
        <v>33</v>
      </c>
      <c r="E21" s="16">
        <v>294</v>
      </c>
      <c r="F21" s="21">
        <v>4.74</v>
      </c>
      <c r="G21" s="41">
        <f>ROUND((E21*F21),2)</f>
        <v>1393.56</v>
      </c>
    </row>
    <row r="22" spans="1:7">
      <c r="A22" s="77" t="s">
        <v>75</v>
      </c>
      <c r="B22" s="53" t="s">
        <v>105</v>
      </c>
      <c r="C22" s="33" t="s">
        <v>35</v>
      </c>
      <c r="D22" s="16" t="s">
        <v>36</v>
      </c>
      <c r="E22" s="107">
        <v>1132.6499999999999</v>
      </c>
      <c r="F22" s="21">
        <v>5.78</v>
      </c>
      <c r="G22" s="41">
        <f t="shared" si="0"/>
        <v>6546.72</v>
      </c>
    </row>
    <row r="23" spans="1:7">
      <c r="A23" s="77" t="s">
        <v>75</v>
      </c>
      <c r="B23" s="53" t="s">
        <v>106</v>
      </c>
      <c r="C23" s="33" t="s">
        <v>78</v>
      </c>
      <c r="D23" s="16" t="s">
        <v>36</v>
      </c>
      <c r="E23" s="107">
        <v>360</v>
      </c>
      <c r="F23" s="21">
        <v>6.29</v>
      </c>
      <c r="G23" s="41">
        <f t="shared" si="0"/>
        <v>2264.4</v>
      </c>
    </row>
    <row r="24" spans="1:7">
      <c r="A24" s="77" t="s">
        <v>75</v>
      </c>
      <c r="B24" s="53" t="s">
        <v>107</v>
      </c>
      <c r="C24" s="33" t="s">
        <v>37</v>
      </c>
      <c r="D24" s="16" t="s">
        <v>36</v>
      </c>
      <c r="E24" s="107">
        <v>772.64999999999986</v>
      </c>
      <c r="F24" s="21">
        <v>5.56</v>
      </c>
      <c r="G24" s="41">
        <f t="shared" si="0"/>
        <v>4295.93</v>
      </c>
    </row>
    <row r="25" spans="1:7" ht="27.6">
      <c r="A25" s="77" t="s">
        <v>75</v>
      </c>
      <c r="B25" s="53" t="s">
        <v>108</v>
      </c>
      <c r="C25" s="33" t="s">
        <v>38</v>
      </c>
      <c r="D25" s="16" t="s">
        <v>24</v>
      </c>
      <c r="E25" s="16">
        <v>50</v>
      </c>
      <c r="F25" s="21">
        <v>25.85</v>
      </c>
      <c r="G25" s="41">
        <f t="shared" si="0"/>
        <v>1292.5</v>
      </c>
    </row>
    <row r="26" spans="1:7" ht="27.6">
      <c r="A26" s="77" t="s">
        <v>75</v>
      </c>
      <c r="B26" s="53" t="s">
        <v>109</v>
      </c>
      <c r="C26" s="33" t="s">
        <v>39</v>
      </c>
      <c r="D26" s="16" t="s">
        <v>24</v>
      </c>
      <c r="E26" s="16">
        <v>71</v>
      </c>
      <c r="F26" s="21">
        <v>9.9700000000000006</v>
      </c>
      <c r="G26" s="41">
        <f t="shared" si="0"/>
        <v>707.87</v>
      </c>
    </row>
    <row r="27" spans="1:7" ht="27.6">
      <c r="A27" s="77" t="s">
        <v>75</v>
      </c>
      <c r="B27" s="53" t="s">
        <v>110</v>
      </c>
      <c r="C27" s="33" t="s">
        <v>40</v>
      </c>
      <c r="D27" s="16" t="s">
        <v>24</v>
      </c>
      <c r="E27" s="16">
        <v>4</v>
      </c>
      <c r="F27" s="21">
        <v>43.08</v>
      </c>
      <c r="G27" s="41">
        <f t="shared" si="0"/>
        <v>172.32</v>
      </c>
    </row>
    <row r="28" spans="1:7" ht="27.6">
      <c r="A28" s="77" t="s">
        <v>75</v>
      </c>
      <c r="B28" s="53" t="s">
        <v>191</v>
      </c>
      <c r="C28" s="33" t="s">
        <v>41</v>
      </c>
      <c r="D28" s="17" t="s">
        <v>24</v>
      </c>
      <c r="E28" s="16">
        <v>4</v>
      </c>
      <c r="F28" s="21">
        <v>19.93</v>
      </c>
      <c r="G28" s="41">
        <f>ROUND((E28*F28),2)</f>
        <v>79.72</v>
      </c>
    </row>
    <row r="29" spans="1:7">
      <c r="A29" s="77" t="s">
        <v>75</v>
      </c>
      <c r="B29" s="53" t="s">
        <v>192</v>
      </c>
      <c r="C29" s="33" t="s">
        <v>188</v>
      </c>
      <c r="D29" s="16" t="s">
        <v>36</v>
      </c>
      <c r="E29" s="106">
        <v>1</v>
      </c>
      <c r="F29" s="21">
        <v>386.41</v>
      </c>
      <c r="G29" s="41">
        <f t="shared" si="0"/>
        <v>386.41</v>
      </c>
    </row>
    <row r="30" spans="1:7" ht="27.6">
      <c r="A30" s="77" t="s">
        <v>75</v>
      </c>
      <c r="B30" s="53" t="s">
        <v>193</v>
      </c>
      <c r="C30" s="33" t="s">
        <v>189</v>
      </c>
      <c r="D30" s="17" t="s">
        <v>33</v>
      </c>
      <c r="E30" s="16">
        <v>23</v>
      </c>
      <c r="F30" s="21">
        <v>66.94</v>
      </c>
      <c r="G30" s="41">
        <f t="shared" si="0"/>
        <v>1539.62</v>
      </c>
    </row>
    <row r="31" spans="1:7">
      <c r="A31" s="201" t="s">
        <v>75</v>
      </c>
      <c r="B31" s="150" t="s">
        <v>194</v>
      </c>
      <c r="C31" s="33" t="s">
        <v>190</v>
      </c>
      <c r="D31" s="17" t="s">
        <v>33</v>
      </c>
      <c r="E31" s="16">
        <v>22.2</v>
      </c>
      <c r="F31" s="21">
        <v>28.83</v>
      </c>
      <c r="G31" s="41">
        <f>ROUND((E31*F31),2)</f>
        <v>640.03</v>
      </c>
    </row>
    <row r="32" spans="1:7" ht="14.4" thickBot="1">
      <c r="A32" s="190" t="s">
        <v>75</v>
      </c>
      <c r="B32" s="191" t="s">
        <v>331</v>
      </c>
      <c r="C32" s="197" t="s">
        <v>665</v>
      </c>
      <c r="D32" s="198" t="s">
        <v>36</v>
      </c>
      <c r="E32" s="199">
        <v>1130</v>
      </c>
      <c r="F32" s="200">
        <v>23.61</v>
      </c>
      <c r="G32" s="196">
        <f t="shared" ref="G32:G33" si="1">ROUND((E32*F32),2)</f>
        <v>26679.3</v>
      </c>
    </row>
    <row r="33" spans="1:9" ht="28.2" thickBot="1">
      <c r="A33" s="190" t="s">
        <v>75</v>
      </c>
      <c r="B33" s="191" t="s">
        <v>332</v>
      </c>
      <c r="C33" s="193" t="s">
        <v>664</v>
      </c>
      <c r="D33" s="192" t="s">
        <v>187</v>
      </c>
      <c r="E33" s="194">
        <v>1008.8</v>
      </c>
      <c r="F33" s="195">
        <v>12.99</v>
      </c>
      <c r="G33" s="196">
        <f t="shared" si="1"/>
        <v>13104.31</v>
      </c>
      <c r="H33" s="47" t="s">
        <v>86</v>
      </c>
      <c r="I33" s="40">
        <f>ROUND(SUM(G5:G33),2)</f>
        <v>47817.75</v>
      </c>
    </row>
    <row r="34" spans="1:9" s="25" customFormat="1">
      <c r="A34" s="78" t="s">
        <v>6</v>
      </c>
      <c r="B34" s="60" t="s">
        <v>111</v>
      </c>
      <c r="C34" s="61" t="s">
        <v>42</v>
      </c>
      <c r="D34" s="62" t="s">
        <v>36</v>
      </c>
      <c r="E34" s="109">
        <v>9616.4250000000011</v>
      </c>
      <c r="F34" s="63">
        <v>2.59</v>
      </c>
      <c r="G34" s="58">
        <f t="shared" ref="G34:G44" si="2">ROUND((E34*F34),2)</f>
        <v>24906.54</v>
      </c>
    </row>
    <row r="35" spans="1:9" s="25" customFormat="1">
      <c r="A35" s="79" t="s">
        <v>6</v>
      </c>
      <c r="B35" s="5" t="s">
        <v>112</v>
      </c>
      <c r="C35" s="35" t="s">
        <v>79</v>
      </c>
      <c r="D35" s="6" t="s">
        <v>36</v>
      </c>
      <c r="E35" s="106">
        <v>2449.65</v>
      </c>
      <c r="F35" s="2">
        <v>10.14</v>
      </c>
      <c r="G35" s="41">
        <f t="shared" si="2"/>
        <v>24839.45</v>
      </c>
    </row>
    <row r="36" spans="1:9" s="25" customFormat="1">
      <c r="A36" s="79" t="s">
        <v>6</v>
      </c>
      <c r="B36" s="5" t="s">
        <v>113</v>
      </c>
      <c r="C36" s="35" t="s">
        <v>80</v>
      </c>
      <c r="D36" s="6" t="s">
        <v>36</v>
      </c>
      <c r="E36" s="16">
        <v>730.80000000000007</v>
      </c>
      <c r="F36" s="2">
        <v>11.34</v>
      </c>
      <c r="G36" s="41">
        <f t="shared" si="2"/>
        <v>8287.27</v>
      </c>
    </row>
    <row r="37" spans="1:9" s="25" customFormat="1">
      <c r="A37" s="79" t="s">
        <v>6</v>
      </c>
      <c r="B37" s="5" t="s">
        <v>114</v>
      </c>
      <c r="C37" s="35" t="s">
        <v>43</v>
      </c>
      <c r="D37" s="6" t="s">
        <v>36</v>
      </c>
      <c r="E37" s="107">
        <v>11335.275000000001</v>
      </c>
      <c r="F37" s="2">
        <v>6.02</v>
      </c>
      <c r="G37" s="41">
        <f t="shared" si="2"/>
        <v>68238.36</v>
      </c>
    </row>
    <row r="38" spans="1:9" s="25" customFormat="1">
      <c r="A38" s="79" t="s">
        <v>6</v>
      </c>
      <c r="B38" s="5" t="s">
        <v>116</v>
      </c>
      <c r="C38" s="33" t="s">
        <v>195</v>
      </c>
      <c r="D38" s="16" t="s">
        <v>33</v>
      </c>
      <c r="E38" s="107">
        <v>18</v>
      </c>
      <c r="F38" s="2">
        <v>79.86</v>
      </c>
      <c r="G38" s="41">
        <f t="shared" si="2"/>
        <v>1437.48</v>
      </c>
    </row>
    <row r="39" spans="1:9" s="25" customFormat="1">
      <c r="A39" s="79" t="s">
        <v>6</v>
      </c>
      <c r="B39" s="5" t="s">
        <v>117</v>
      </c>
      <c r="C39" s="33" t="s">
        <v>196</v>
      </c>
      <c r="D39" s="16" t="s">
        <v>33</v>
      </c>
      <c r="E39" s="107">
        <v>16</v>
      </c>
      <c r="F39" s="2">
        <v>128.74</v>
      </c>
      <c r="G39" s="41">
        <f t="shared" si="2"/>
        <v>2059.84</v>
      </c>
    </row>
    <row r="40" spans="1:9" s="25" customFormat="1">
      <c r="A40" s="79" t="s">
        <v>6</v>
      </c>
      <c r="B40" s="5" t="s">
        <v>118</v>
      </c>
      <c r="C40" s="35" t="s">
        <v>197</v>
      </c>
      <c r="D40" s="6" t="s">
        <v>30</v>
      </c>
      <c r="E40" s="107">
        <v>468.64</v>
      </c>
      <c r="F40" s="2">
        <v>6.08</v>
      </c>
      <c r="G40" s="41">
        <f t="shared" si="2"/>
        <v>2849.33</v>
      </c>
    </row>
    <row r="41" spans="1:9" s="25" customFormat="1">
      <c r="A41" s="79" t="s">
        <v>6</v>
      </c>
      <c r="B41" s="5" t="s">
        <v>119</v>
      </c>
      <c r="C41" s="35" t="s">
        <v>198</v>
      </c>
      <c r="D41" s="6" t="s">
        <v>30</v>
      </c>
      <c r="E41" s="107">
        <v>11154.494999999999</v>
      </c>
      <c r="F41" s="2">
        <v>6.08</v>
      </c>
      <c r="G41" s="41">
        <f t="shared" si="2"/>
        <v>67819.33</v>
      </c>
    </row>
    <row r="42" spans="1:9" s="25" customFormat="1">
      <c r="A42" s="79" t="s">
        <v>6</v>
      </c>
      <c r="B42" s="5" t="s">
        <v>120</v>
      </c>
      <c r="C42" s="35" t="s">
        <v>44</v>
      </c>
      <c r="D42" s="6" t="s">
        <v>30</v>
      </c>
      <c r="E42" s="16">
        <v>20884.5</v>
      </c>
      <c r="F42" s="2">
        <v>0.56999999999999995</v>
      </c>
      <c r="G42" s="41">
        <f t="shared" si="2"/>
        <v>11904.17</v>
      </c>
    </row>
    <row r="43" spans="1:9" s="25" customFormat="1" ht="14.4" thickBot="1">
      <c r="A43" s="79" t="s">
        <v>6</v>
      </c>
      <c r="B43" s="5" t="s">
        <v>121</v>
      </c>
      <c r="C43" s="35" t="s">
        <v>45</v>
      </c>
      <c r="D43" s="6" t="s">
        <v>30</v>
      </c>
      <c r="E43" s="16">
        <v>2320.5</v>
      </c>
      <c r="F43" s="2">
        <v>0.96</v>
      </c>
      <c r="G43" s="41">
        <f t="shared" si="2"/>
        <v>2227.6799999999998</v>
      </c>
    </row>
    <row r="44" spans="1:9" s="25" customFormat="1" ht="28.2" thickBot="1">
      <c r="A44" s="80" t="s">
        <v>6</v>
      </c>
      <c r="B44" s="5" t="s">
        <v>199</v>
      </c>
      <c r="C44" s="67" t="s">
        <v>46</v>
      </c>
      <c r="D44" s="68" t="s">
        <v>30</v>
      </c>
      <c r="E44" s="69">
        <v>23205</v>
      </c>
      <c r="F44" s="70">
        <v>0.5</v>
      </c>
      <c r="G44" s="71">
        <f t="shared" si="2"/>
        <v>11602.5</v>
      </c>
      <c r="H44" s="59" t="s">
        <v>115</v>
      </c>
      <c r="I44" s="40">
        <f>ROUND(SUM(G34:G44),2)</f>
        <v>226171.95</v>
      </c>
    </row>
    <row r="45" spans="1:9" s="25" customFormat="1">
      <c r="A45" s="81" t="s">
        <v>7</v>
      </c>
      <c r="B45" s="60" t="s">
        <v>122</v>
      </c>
      <c r="C45" s="61" t="s">
        <v>81</v>
      </c>
      <c r="D45" s="62" t="s">
        <v>33</v>
      </c>
      <c r="E45" s="56">
        <v>2365</v>
      </c>
      <c r="F45" s="72">
        <v>26.16</v>
      </c>
      <c r="G45" s="58">
        <f t="shared" ref="G45:G48" si="3">ROUND((E45*F45),2)</f>
        <v>61868.4</v>
      </c>
    </row>
    <row r="46" spans="1:9" s="25" customFormat="1">
      <c r="A46" s="79" t="s">
        <v>7</v>
      </c>
      <c r="B46" s="5" t="s">
        <v>123</v>
      </c>
      <c r="C46" s="35" t="s">
        <v>200</v>
      </c>
      <c r="D46" s="6" t="s">
        <v>30</v>
      </c>
      <c r="E46" s="16">
        <v>5203</v>
      </c>
      <c r="F46" s="1">
        <v>1.03</v>
      </c>
      <c r="G46" s="41">
        <f t="shared" si="3"/>
        <v>5359.09</v>
      </c>
    </row>
    <row r="47" spans="1:9" s="25" customFormat="1" ht="14.4" thickBot="1">
      <c r="A47" s="79" t="s">
        <v>7</v>
      </c>
      <c r="B47" s="5" t="s">
        <v>124</v>
      </c>
      <c r="C47" s="35" t="s">
        <v>48</v>
      </c>
      <c r="D47" s="6" t="s">
        <v>36</v>
      </c>
      <c r="E47" s="16">
        <v>118</v>
      </c>
      <c r="F47" s="1">
        <v>37.42</v>
      </c>
      <c r="G47" s="41">
        <f t="shared" si="3"/>
        <v>4415.5600000000004</v>
      </c>
    </row>
    <row r="48" spans="1:9" s="25" customFormat="1" ht="28.2" thickBot="1">
      <c r="A48" s="79" t="s">
        <v>7</v>
      </c>
      <c r="B48" s="5" t="s">
        <v>125</v>
      </c>
      <c r="C48" s="65" t="s">
        <v>49</v>
      </c>
      <c r="D48" s="6" t="s">
        <v>36</v>
      </c>
      <c r="E48" s="16">
        <v>402</v>
      </c>
      <c r="F48" s="1">
        <v>38.57</v>
      </c>
      <c r="G48" s="41">
        <f t="shared" si="3"/>
        <v>15505.14</v>
      </c>
      <c r="H48" s="47" t="s">
        <v>126</v>
      </c>
      <c r="I48" s="40">
        <f>ROUND(SUM(G45:G48),2)</f>
        <v>87148.19</v>
      </c>
    </row>
    <row r="49" spans="1:8" s="25" customFormat="1" ht="35.549999999999997" customHeight="1">
      <c r="A49" s="81" t="s">
        <v>149</v>
      </c>
      <c r="B49" s="56" t="s">
        <v>47</v>
      </c>
      <c r="C49" s="103" t="s">
        <v>201</v>
      </c>
      <c r="D49" s="62" t="s">
        <v>36</v>
      </c>
      <c r="E49" s="109">
        <v>200.85</v>
      </c>
      <c r="F49" s="72">
        <v>31.97</v>
      </c>
      <c r="G49" s="58">
        <f t="shared" ref="G49:G98" si="4">ROUND((E49*F49),2)</f>
        <v>6421.17</v>
      </c>
      <c r="H49" s="213" t="s">
        <v>179</v>
      </c>
    </row>
    <row r="50" spans="1:8" s="25" customFormat="1" ht="34.200000000000003" customHeight="1">
      <c r="A50" s="79" t="s">
        <v>149</v>
      </c>
      <c r="B50" s="16" t="s">
        <v>50</v>
      </c>
      <c r="C50" s="33" t="s">
        <v>202</v>
      </c>
      <c r="D50" s="6" t="s">
        <v>30</v>
      </c>
      <c r="E50" s="16">
        <v>385</v>
      </c>
      <c r="F50" s="1">
        <v>16.21</v>
      </c>
      <c r="G50" s="41">
        <f t="shared" si="4"/>
        <v>6240.85</v>
      </c>
      <c r="H50" s="213"/>
    </row>
    <row r="51" spans="1:8" s="25" customFormat="1" ht="33" customHeight="1">
      <c r="A51" s="79" t="s">
        <v>149</v>
      </c>
      <c r="B51" s="16" t="s">
        <v>52</v>
      </c>
      <c r="C51" s="33" t="s">
        <v>51</v>
      </c>
      <c r="D51" s="6" t="s">
        <v>30</v>
      </c>
      <c r="E51" s="16">
        <v>385</v>
      </c>
      <c r="F51" s="1">
        <v>9.0299999999999994</v>
      </c>
      <c r="G51" s="41">
        <f t="shared" si="4"/>
        <v>3476.55</v>
      </c>
      <c r="H51" s="213"/>
    </row>
    <row r="52" spans="1:8" s="25" customFormat="1" ht="35.549999999999997" customHeight="1">
      <c r="A52" s="79" t="s">
        <v>149</v>
      </c>
      <c r="B52" s="16" t="s">
        <v>53</v>
      </c>
      <c r="C52" s="33" t="s">
        <v>82</v>
      </c>
      <c r="D52" s="6" t="s">
        <v>30</v>
      </c>
      <c r="E52" s="16">
        <v>385</v>
      </c>
      <c r="F52" s="1">
        <v>39.79</v>
      </c>
      <c r="G52" s="41">
        <f t="shared" si="4"/>
        <v>15319.15</v>
      </c>
      <c r="H52" s="213"/>
    </row>
    <row r="53" spans="1:8" s="25" customFormat="1" ht="35.549999999999997" customHeight="1">
      <c r="A53" s="79" t="s">
        <v>203</v>
      </c>
      <c r="B53" s="16" t="s">
        <v>233</v>
      </c>
      <c r="C53" s="33" t="s">
        <v>204</v>
      </c>
      <c r="D53" s="16" t="s">
        <v>36</v>
      </c>
      <c r="E53" s="107">
        <v>184.37</v>
      </c>
      <c r="F53" s="1">
        <v>31.97</v>
      </c>
      <c r="G53" s="41">
        <f t="shared" si="4"/>
        <v>5894.31</v>
      </c>
      <c r="H53" s="213"/>
    </row>
    <row r="54" spans="1:8" s="25" customFormat="1" ht="35.549999999999997" customHeight="1">
      <c r="A54" s="79" t="s">
        <v>203</v>
      </c>
      <c r="B54" s="16" t="s">
        <v>234</v>
      </c>
      <c r="C54" s="33" t="s">
        <v>205</v>
      </c>
      <c r="D54" s="16" t="s">
        <v>36</v>
      </c>
      <c r="E54" s="107">
        <v>311.08</v>
      </c>
      <c r="F54" s="1">
        <v>21.62</v>
      </c>
      <c r="G54" s="41">
        <f t="shared" si="4"/>
        <v>6725.55</v>
      </c>
      <c r="H54" s="213"/>
    </row>
    <row r="55" spans="1:8" s="25" customFormat="1" ht="35.549999999999997" customHeight="1">
      <c r="A55" s="79" t="s">
        <v>203</v>
      </c>
      <c r="B55" s="16" t="s">
        <v>235</v>
      </c>
      <c r="C55" s="33" t="s">
        <v>51</v>
      </c>
      <c r="D55" s="16" t="s">
        <v>36</v>
      </c>
      <c r="E55" s="16">
        <v>308</v>
      </c>
      <c r="F55" s="1">
        <v>9.0299999999999994</v>
      </c>
      <c r="G55" s="41">
        <f t="shared" si="4"/>
        <v>2781.24</v>
      </c>
      <c r="H55" s="213"/>
    </row>
    <row r="56" spans="1:8" s="25" customFormat="1" ht="35.549999999999997" customHeight="1">
      <c r="A56" s="79" t="s">
        <v>203</v>
      </c>
      <c r="B56" s="16" t="s">
        <v>236</v>
      </c>
      <c r="C56" s="33" t="s">
        <v>206</v>
      </c>
      <c r="D56" s="16" t="s">
        <v>36</v>
      </c>
      <c r="E56" s="16">
        <v>308</v>
      </c>
      <c r="F56" s="1">
        <v>37.22</v>
      </c>
      <c r="G56" s="41">
        <f t="shared" si="4"/>
        <v>11463.76</v>
      </c>
      <c r="H56" s="213"/>
    </row>
    <row r="57" spans="1:8" s="25" customFormat="1" ht="35.549999999999997" customHeight="1">
      <c r="A57" s="79" t="s">
        <v>207</v>
      </c>
      <c r="B57" s="16" t="s">
        <v>127</v>
      </c>
      <c r="C57" s="33" t="s">
        <v>208</v>
      </c>
      <c r="D57" s="16" t="s">
        <v>36</v>
      </c>
      <c r="E57" s="16">
        <v>196</v>
      </c>
      <c r="F57" s="1">
        <v>31.97</v>
      </c>
      <c r="G57" s="41">
        <f t="shared" si="4"/>
        <v>6266.12</v>
      </c>
      <c r="H57" s="213"/>
    </row>
    <row r="58" spans="1:8" s="25" customFormat="1" ht="35.549999999999997" customHeight="1">
      <c r="A58" s="79" t="s">
        <v>207</v>
      </c>
      <c r="B58" s="16" t="s">
        <v>128</v>
      </c>
      <c r="C58" s="33" t="s">
        <v>209</v>
      </c>
      <c r="D58" s="16" t="s">
        <v>30</v>
      </c>
      <c r="E58" s="16">
        <v>490</v>
      </c>
      <c r="F58" s="1">
        <v>18.91</v>
      </c>
      <c r="G58" s="41">
        <f t="shared" si="4"/>
        <v>9265.9</v>
      </c>
      <c r="H58" s="213"/>
    </row>
    <row r="59" spans="1:8" s="25" customFormat="1" ht="35.549999999999997" customHeight="1">
      <c r="A59" s="79" t="s">
        <v>207</v>
      </c>
      <c r="B59" s="16" t="s">
        <v>129</v>
      </c>
      <c r="C59" s="33" t="s">
        <v>210</v>
      </c>
      <c r="D59" s="16" t="s">
        <v>30</v>
      </c>
      <c r="E59" s="16">
        <v>490</v>
      </c>
      <c r="F59" s="1">
        <v>26.08</v>
      </c>
      <c r="G59" s="41">
        <f t="shared" si="4"/>
        <v>12779.2</v>
      </c>
      <c r="H59" s="213"/>
    </row>
    <row r="60" spans="1:8" s="25" customFormat="1" ht="35.549999999999997" customHeight="1">
      <c r="A60" s="79" t="s">
        <v>207</v>
      </c>
      <c r="B60" s="16" t="s">
        <v>130</v>
      </c>
      <c r="C60" s="33" t="s">
        <v>211</v>
      </c>
      <c r="D60" s="16" t="s">
        <v>30</v>
      </c>
      <c r="E60" s="16">
        <v>490</v>
      </c>
      <c r="F60" s="1">
        <v>1.3</v>
      </c>
      <c r="G60" s="41">
        <f t="shared" si="4"/>
        <v>637</v>
      </c>
      <c r="H60" s="213"/>
    </row>
    <row r="61" spans="1:8" s="25" customFormat="1" ht="35.549999999999997" customHeight="1">
      <c r="A61" s="79" t="s">
        <v>207</v>
      </c>
      <c r="B61" s="16" t="s">
        <v>131</v>
      </c>
      <c r="C61" s="33" t="s">
        <v>212</v>
      </c>
      <c r="D61" s="16" t="s">
        <v>30</v>
      </c>
      <c r="E61" s="16">
        <v>490</v>
      </c>
      <c r="F61" s="1">
        <v>21.03</v>
      </c>
      <c r="G61" s="41">
        <f t="shared" si="4"/>
        <v>10304.700000000001</v>
      </c>
      <c r="H61" s="213"/>
    </row>
    <row r="62" spans="1:8" s="25" customFormat="1" ht="35.549999999999997" customHeight="1">
      <c r="A62" s="79" t="s">
        <v>207</v>
      </c>
      <c r="B62" s="16" t="s">
        <v>132</v>
      </c>
      <c r="C62" s="33" t="s">
        <v>211</v>
      </c>
      <c r="D62" s="16" t="s">
        <v>30</v>
      </c>
      <c r="E62" s="16">
        <v>490</v>
      </c>
      <c r="F62" s="1">
        <v>1.3</v>
      </c>
      <c r="G62" s="41">
        <f t="shared" si="4"/>
        <v>637</v>
      </c>
      <c r="H62" s="213"/>
    </row>
    <row r="63" spans="1:8" s="25" customFormat="1" ht="35.549999999999997" customHeight="1">
      <c r="A63" s="79" t="s">
        <v>207</v>
      </c>
      <c r="B63" s="16" t="s">
        <v>133</v>
      </c>
      <c r="C63" s="33" t="s">
        <v>213</v>
      </c>
      <c r="D63" s="16" t="s">
        <v>30</v>
      </c>
      <c r="E63" s="16">
        <v>490</v>
      </c>
      <c r="F63" s="1">
        <v>23.31</v>
      </c>
      <c r="G63" s="41">
        <f t="shared" si="4"/>
        <v>11421.9</v>
      </c>
      <c r="H63" s="213"/>
    </row>
    <row r="64" spans="1:8" s="25" customFormat="1" ht="35.549999999999997" customHeight="1">
      <c r="A64" s="79" t="s">
        <v>207</v>
      </c>
      <c r="B64" s="16" t="s">
        <v>134</v>
      </c>
      <c r="C64" s="110" t="s">
        <v>214</v>
      </c>
      <c r="D64" s="16" t="s">
        <v>30</v>
      </c>
      <c r="E64" s="16">
        <v>490</v>
      </c>
      <c r="F64" s="1">
        <v>2.13</v>
      </c>
      <c r="G64" s="41">
        <f t="shared" si="4"/>
        <v>1043.7</v>
      </c>
      <c r="H64" s="213"/>
    </row>
    <row r="65" spans="1:8" s="25" customFormat="1" ht="35.549999999999997" customHeight="1">
      <c r="A65" s="79" t="s">
        <v>207</v>
      </c>
      <c r="B65" s="16" t="s">
        <v>135</v>
      </c>
      <c r="C65" s="33" t="s">
        <v>215</v>
      </c>
      <c r="D65" s="16" t="s">
        <v>33</v>
      </c>
      <c r="E65" s="16">
        <v>60</v>
      </c>
      <c r="F65" s="1">
        <v>3.62</v>
      </c>
      <c r="G65" s="41">
        <f t="shared" si="4"/>
        <v>217.2</v>
      </c>
      <c r="H65" s="213"/>
    </row>
    <row r="66" spans="1:8" s="25" customFormat="1" ht="35.549999999999997" customHeight="1">
      <c r="A66" s="79" t="s">
        <v>207</v>
      </c>
      <c r="B66" s="16" t="s">
        <v>242</v>
      </c>
      <c r="C66" s="33" t="s">
        <v>216</v>
      </c>
      <c r="D66" s="16" t="s">
        <v>30</v>
      </c>
      <c r="E66" s="16">
        <v>217</v>
      </c>
      <c r="F66" s="1">
        <v>64.63</v>
      </c>
      <c r="G66" s="41">
        <f t="shared" si="4"/>
        <v>14024.71</v>
      </c>
      <c r="H66" s="213"/>
    </row>
    <row r="67" spans="1:8" s="25" customFormat="1" ht="35.549999999999997" customHeight="1">
      <c r="A67" s="79" t="s">
        <v>207</v>
      </c>
      <c r="B67" s="16" t="s">
        <v>243</v>
      </c>
      <c r="C67" s="33" t="s">
        <v>217</v>
      </c>
      <c r="D67" s="16" t="s">
        <v>30</v>
      </c>
      <c r="E67" s="16">
        <v>217</v>
      </c>
      <c r="F67" s="1">
        <v>13.14</v>
      </c>
      <c r="G67" s="41">
        <f t="shared" si="4"/>
        <v>2851.38</v>
      </c>
      <c r="H67" s="213"/>
    </row>
    <row r="68" spans="1:8" s="25" customFormat="1" ht="35.549999999999997" customHeight="1">
      <c r="A68" s="79" t="s">
        <v>207</v>
      </c>
      <c r="B68" s="16" t="s">
        <v>244</v>
      </c>
      <c r="C68" s="33" t="s">
        <v>218</v>
      </c>
      <c r="D68" s="16" t="s">
        <v>30</v>
      </c>
      <c r="E68" s="16">
        <v>123</v>
      </c>
      <c r="F68" s="1">
        <v>142.55000000000001</v>
      </c>
      <c r="G68" s="41">
        <f t="shared" si="4"/>
        <v>17533.650000000001</v>
      </c>
      <c r="H68" s="213"/>
    </row>
    <row r="69" spans="1:8" s="25" customFormat="1" ht="35.549999999999997" customHeight="1">
      <c r="A69" s="79" t="s">
        <v>207</v>
      </c>
      <c r="B69" s="16" t="s">
        <v>245</v>
      </c>
      <c r="C69" s="33" t="s">
        <v>219</v>
      </c>
      <c r="D69" s="16" t="s">
        <v>30</v>
      </c>
      <c r="E69" s="16">
        <v>123</v>
      </c>
      <c r="F69" s="1">
        <v>15.5</v>
      </c>
      <c r="G69" s="41">
        <f t="shared" si="4"/>
        <v>1906.5</v>
      </c>
      <c r="H69" s="213"/>
    </row>
    <row r="70" spans="1:8" s="25" customFormat="1" ht="35.549999999999997" customHeight="1">
      <c r="A70" s="79" t="s">
        <v>207</v>
      </c>
      <c r="B70" s="16" t="s">
        <v>246</v>
      </c>
      <c r="C70" s="33" t="s">
        <v>220</v>
      </c>
      <c r="D70" s="16" t="s">
        <v>30</v>
      </c>
      <c r="E70" s="16">
        <v>94</v>
      </c>
      <c r="F70" s="1">
        <v>85.58</v>
      </c>
      <c r="G70" s="41">
        <f t="shared" si="4"/>
        <v>8044.52</v>
      </c>
      <c r="H70" s="213"/>
    </row>
    <row r="71" spans="1:8" s="25" customFormat="1" ht="35.549999999999997" customHeight="1">
      <c r="A71" s="79" t="s">
        <v>207</v>
      </c>
      <c r="B71" s="16" t="s">
        <v>247</v>
      </c>
      <c r="C71" s="33" t="s">
        <v>219</v>
      </c>
      <c r="D71" s="16" t="s">
        <v>30</v>
      </c>
      <c r="E71" s="16">
        <v>94</v>
      </c>
      <c r="F71" s="1">
        <v>15.5</v>
      </c>
      <c r="G71" s="41">
        <f t="shared" si="4"/>
        <v>1457</v>
      </c>
      <c r="H71" s="213"/>
    </row>
    <row r="72" spans="1:8" s="25" customFormat="1" ht="35.549999999999997" customHeight="1">
      <c r="A72" s="79" t="s">
        <v>207</v>
      </c>
      <c r="B72" s="16" t="s">
        <v>248</v>
      </c>
      <c r="C72" s="110" t="s">
        <v>221</v>
      </c>
      <c r="D72" s="16" t="s">
        <v>33</v>
      </c>
      <c r="E72" s="16">
        <v>50</v>
      </c>
      <c r="F72" s="1">
        <v>132.35</v>
      </c>
      <c r="G72" s="41">
        <f t="shared" si="4"/>
        <v>6617.5</v>
      </c>
      <c r="H72" s="213"/>
    </row>
    <row r="73" spans="1:8" s="25" customFormat="1" ht="35.549999999999997" customHeight="1">
      <c r="A73" s="79" t="s">
        <v>207</v>
      </c>
      <c r="B73" s="16" t="s">
        <v>249</v>
      </c>
      <c r="C73" s="110" t="s">
        <v>222</v>
      </c>
      <c r="D73" s="16" t="s">
        <v>24</v>
      </c>
      <c r="E73" s="16">
        <v>40</v>
      </c>
      <c r="F73" s="1">
        <v>8.56</v>
      </c>
      <c r="G73" s="41">
        <f t="shared" si="4"/>
        <v>342.4</v>
      </c>
      <c r="H73" s="213"/>
    </row>
    <row r="74" spans="1:8" s="25" customFormat="1" ht="35.549999999999997" customHeight="1">
      <c r="A74" s="79" t="s">
        <v>207</v>
      </c>
      <c r="B74" s="16" t="s">
        <v>250</v>
      </c>
      <c r="C74" s="110" t="s">
        <v>83</v>
      </c>
      <c r="D74" s="16" t="s">
        <v>33</v>
      </c>
      <c r="E74" s="16">
        <v>25</v>
      </c>
      <c r="F74" s="1">
        <v>52.8</v>
      </c>
      <c r="G74" s="41">
        <f t="shared" si="4"/>
        <v>1320</v>
      </c>
      <c r="H74" s="213"/>
    </row>
    <row r="75" spans="1:8" s="25" customFormat="1" ht="35.549999999999997" customHeight="1">
      <c r="A75" s="79" t="s">
        <v>207</v>
      </c>
      <c r="B75" s="16" t="s">
        <v>251</v>
      </c>
      <c r="C75" s="110" t="s">
        <v>223</v>
      </c>
      <c r="D75" s="16" t="s">
        <v>36</v>
      </c>
      <c r="E75" s="16">
        <v>0.1</v>
      </c>
      <c r="F75" s="1">
        <v>1420.73</v>
      </c>
      <c r="G75" s="41">
        <f t="shared" si="4"/>
        <v>142.07</v>
      </c>
      <c r="H75" s="213"/>
    </row>
    <row r="76" spans="1:8" s="25" customFormat="1" ht="31.2" customHeight="1">
      <c r="A76" s="79" t="s">
        <v>150</v>
      </c>
      <c r="B76" s="6" t="s">
        <v>136</v>
      </c>
      <c r="C76" s="33" t="s">
        <v>224</v>
      </c>
      <c r="D76" s="16" t="s">
        <v>36</v>
      </c>
      <c r="E76" s="107">
        <v>5948.25</v>
      </c>
      <c r="F76" s="1">
        <v>16.98</v>
      </c>
      <c r="G76" s="41">
        <f t="shared" si="4"/>
        <v>101001.29</v>
      </c>
      <c r="H76" s="213"/>
    </row>
    <row r="77" spans="1:8" s="25" customFormat="1" ht="35.549999999999997" customHeight="1">
      <c r="A77" s="79" t="s">
        <v>150</v>
      </c>
      <c r="B77" s="6" t="s">
        <v>137</v>
      </c>
      <c r="C77" s="33" t="s">
        <v>209</v>
      </c>
      <c r="D77" s="16" t="s">
        <v>30</v>
      </c>
      <c r="E77" s="107">
        <v>10536.32</v>
      </c>
      <c r="F77" s="1">
        <v>13.78</v>
      </c>
      <c r="G77" s="41">
        <f t="shared" si="4"/>
        <v>145190.49</v>
      </c>
      <c r="H77" s="213"/>
    </row>
    <row r="78" spans="1:8" s="25" customFormat="1" ht="31.95" customHeight="1">
      <c r="A78" s="79" t="s">
        <v>150</v>
      </c>
      <c r="B78" s="6" t="s">
        <v>138</v>
      </c>
      <c r="C78" s="33" t="s">
        <v>210</v>
      </c>
      <c r="D78" s="16" t="s">
        <v>30</v>
      </c>
      <c r="E78" s="16">
        <v>9673</v>
      </c>
      <c r="F78" s="1">
        <v>20.309999999999999</v>
      </c>
      <c r="G78" s="41">
        <f t="shared" si="4"/>
        <v>196458.63</v>
      </c>
      <c r="H78" s="213"/>
    </row>
    <row r="79" spans="1:8" s="25" customFormat="1" ht="35.549999999999997" customHeight="1">
      <c r="A79" s="79" t="s">
        <v>150</v>
      </c>
      <c r="B79" s="6" t="s">
        <v>139</v>
      </c>
      <c r="C79" s="33" t="s">
        <v>211</v>
      </c>
      <c r="D79" s="16" t="s">
        <v>30</v>
      </c>
      <c r="E79" s="16">
        <v>9675</v>
      </c>
      <c r="F79" s="1">
        <v>1</v>
      </c>
      <c r="G79" s="41">
        <f t="shared" si="4"/>
        <v>9675</v>
      </c>
      <c r="H79" s="213"/>
    </row>
    <row r="80" spans="1:8" s="25" customFormat="1" ht="33.6" customHeight="1">
      <c r="A80" s="79" t="s">
        <v>150</v>
      </c>
      <c r="B80" s="6" t="s">
        <v>140</v>
      </c>
      <c r="C80" s="33" t="s">
        <v>225</v>
      </c>
      <c r="D80" s="16" t="s">
        <v>30</v>
      </c>
      <c r="E80" s="16">
        <v>9675</v>
      </c>
      <c r="F80" s="1">
        <v>20.88</v>
      </c>
      <c r="G80" s="41">
        <f t="shared" si="4"/>
        <v>202014</v>
      </c>
      <c r="H80" s="213"/>
    </row>
    <row r="81" spans="1:8" s="25" customFormat="1" ht="34.950000000000003" customHeight="1">
      <c r="A81" s="79" t="s">
        <v>150</v>
      </c>
      <c r="B81" s="6" t="s">
        <v>141</v>
      </c>
      <c r="C81" s="33" t="s">
        <v>211</v>
      </c>
      <c r="D81" s="16" t="s">
        <v>30</v>
      </c>
      <c r="E81" s="16">
        <v>9681</v>
      </c>
      <c r="F81" s="1">
        <v>0.95</v>
      </c>
      <c r="G81" s="41">
        <f t="shared" si="4"/>
        <v>9196.9500000000007</v>
      </c>
      <c r="H81" s="213"/>
    </row>
    <row r="82" spans="1:8" s="25" customFormat="1" ht="33.6" customHeight="1">
      <c r="A82" s="79" t="s">
        <v>150</v>
      </c>
      <c r="B82" s="6" t="s">
        <v>142</v>
      </c>
      <c r="C82" s="33" t="s">
        <v>213</v>
      </c>
      <c r="D82" s="16" t="s">
        <v>30</v>
      </c>
      <c r="E82" s="16">
        <v>9681</v>
      </c>
      <c r="F82" s="1">
        <v>17.88</v>
      </c>
      <c r="G82" s="41">
        <f t="shared" si="4"/>
        <v>173096.28</v>
      </c>
      <c r="H82" s="213"/>
    </row>
    <row r="83" spans="1:8" s="25" customFormat="1" ht="34.950000000000003" customHeight="1">
      <c r="A83" s="79" t="s">
        <v>150</v>
      </c>
      <c r="B83" s="6" t="s">
        <v>231</v>
      </c>
      <c r="C83" s="33" t="s">
        <v>215</v>
      </c>
      <c r="D83" s="16" t="s">
        <v>33</v>
      </c>
      <c r="E83" s="16">
        <v>1727</v>
      </c>
      <c r="F83" s="1">
        <v>3.89</v>
      </c>
      <c r="G83" s="41">
        <f t="shared" si="4"/>
        <v>6718.03</v>
      </c>
      <c r="H83" s="213"/>
    </row>
    <row r="84" spans="1:8" s="25" customFormat="1" ht="33.6" customHeight="1">
      <c r="A84" s="79" t="s">
        <v>150</v>
      </c>
      <c r="B84" s="6" t="s">
        <v>252</v>
      </c>
      <c r="C84" s="110" t="s">
        <v>214</v>
      </c>
      <c r="D84" s="16" t="s">
        <v>30</v>
      </c>
      <c r="E84" s="16">
        <v>9681</v>
      </c>
      <c r="F84" s="1">
        <v>0.93</v>
      </c>
      <c r="G84" s="41">
        <f t="shared" si="4"/>
        <v>9003.33</v>
      </c>
      <c r="H84" s="213"/>
    </row>
    <row r="85" spans="1:8" s="25" customFormat="1" ht="26.4">
      <c r="A85" s="79" t="s">
        <v>226</v>
      </c>
      <c r="B85" s="6" t="s">
        <v>143</v>
      </c>
      <c r="C85" s="33" t="s">
        <v>227</v>
      </c>
      <c r="D85" s="16" t="s">
        <v>36</v>
      </c>
      <c r="E85" s="16">
        <v>1064.5</v>
      </c>
      <c r="F85" s="1">
        <v>31.97</v>
      </c>
      <c r="G85" s="41">
        <f t="shared" si="4"/>
        <v>34032.07</v>
      </c>
      <c r="H85" s="213"/>
    </row>
    <row r="86" spans="1:8" s="25" customFormat="1" ht="26.4">
      <c r="A86" s="79" t="s">
        <v>226</v>
      </c>
      <c r="B86" s="6" t="s">
        <v>144</v>
      </c>
      <c r="C86" s="33" t="s">
        <v>56</v>
      </c>
      <c r="D86" s="16" t="s">
        <v>36</v>
      </c>
      <c r="E86" s="16">
        <v>1198</v>
      </c>
      <c r="F86" s="1">
        <v>14.33</v>
      </c>
      <c r="G86" s="41">
        <f t="shared" si="4"/>
        <v>17167.34</v>
      </c>
      <c r="H86" s="213"/>
    </row>
    <row r="87" spans="1:8" s="25" customFormat="1" ht="27.6">
      <c r="A87" s="79" t="s">
        <v>226</v>
      </c>
      <c r="B87" s="6" t="s">
        <v>145</v>
      </c>
      <c r="C87" s="110" t="s">
        <v>228</v>
      </c>
      <c r="D87" s="16" t="s">
        <v>30</v>
      </c>
      <c r="E87" s="16">
        <v>4376.6000000000004</v>
      </c>
      <c r="F87" s="1">
        <v>12.2</v>
      </c>
      <c r="G87" s="41">
        <f t="shared" si="4"/>
        <v>53394.52</v>
      </c>
      <c r="H87" s="213"/>
    </row>
    <row r="88" spans="1:8" s="25" customFormat="1" ht="26.4">
      <c r="A88" s="79" t="s">
        <v>226</v>
      </c>
      <c r="B88" s="6" t="s">
        <v>146</v>
      </c>
      <c r="C88" s="33" t="s">
        <v>51</v>
      </c>
      <c r="D88" s="16" t="s">
        <v>30</v>
      </c>
      <c r="E88" s="16">
        <v>4376.6000000000004</v>
      </c>
      <c r="F88" s="1">
        <v>4.78</v>
      </c>
      <c r="G88" s="41">
        <f t="shared" si="4"/>
        <v>20920.150000000001</v>
      </c>
      <c r="H88" s="213"/>
    </row>
    <row r="89" spans="1:8" s="25" customFormat="1" ht="26.4">
      <c r="A89" s="79" t="s">
        <v>226</v>
      </c>
      <c r="B89" s="6" t="s">
        <v>147</v>
      </c>
      <c r="C89" s="33" t="s">
        <v>229</v>
      </c>
      <c r="D89" s="16" t="s">
        <v>30</v>
      </c>
      <c r="E89" s="16">
        <v>1921</v>
      </c>
      <c r="F89" s="1">
        <v>37.229999999999997</v>
      </c>
      <c r="G89" s="41">
        <f t="shared" si="4"/>
        <v>71518.83</v>
      </c>
      <c r="H89" s="213"/>
    </row>
    <row r="90" spans="1:8" s="25" customFormat="1" ht="26.4">
      <c r="A90" s="79" t="s">
        <v>226</v>
      </c>
      <c r="B90" s="6" t="s">
        <v>148</v>
      </c>
      <c r="C90" s="33" t="s">
        <v>54</v>
      </c>
      <c r="D90" s="16" t="s">
        <v>30</v>
      </c>
      <c r="E90" s="16">
        <v>109</v>
      </c>
      <c r="F90" s="1">
        <v>41.12</v>
      </c>
      <c r="G90" s="41">
        <f t="shared" si="4"/>
        <v>4482.08</v>
      </c>
      <c r="H90" s="213"/>
    </row>
    <row r="91" spans="1:8" s="25" customFormat="1" ht="26.4">
      <c r="A91" s="79" t="s">
        <v>226</v>
      </c>
      <c r="B91" s="6" t="s">
        <v>253</v>
      </c>
      <c r="C91" s="33" t="s">
        <v>55</v>
      </c>
      <c r="D91" s="16" t="s">
        <v>30</v>
      </c>
      <c r="E91" s="16">
        <v>115</v>
      </c>
      <c r="F91" s="1">
        <v>41.12</v>
      </c>
      <c r="G91" s="41">
        <f t="shared" si="4"/>
        <v>4728.8</v>
      </c>
      <c r="H91" s="213"/>
    </row>
    <row r="92" spans="1:8" s="25" customFormat="1" ht="26.4">
      <c r="A92" s="79" t="s">
        <v>226</v>
      </c>
      <c r="B92" s="6" t="s">
        <v>254</v>
      </c>
      <c r="C92" s="33" t="s">
        <v>230</v>
      </c>
      <c r="D92" s="16" t="s">
        <v>30</v>
      </c>
      <c r="E92" s="16">
        <v>2231.6</v>
      </c>
      <c r="F92" s="1">
        <v>34.799999999999997</v>
      </c>
      <c r="G92" s="41">
        <f t="shared" si="4"/>
        <v>77659.679999999993</v>
      </c>
      <c r="H92" s="213"/>
    </row>
    <row r="93" spans="1:8" s="25" customFormat="1" ht="26.4">
      <c r="A93" s="79" t="s">
        <v>151</v>
      </c>
      <c r="B93" s="6" t="s">
        <v>255</v>
      </c>
      <c r="C93" s="33" t="s">
        <v>57</v>
      </c>
      <c r="D93" s="6" t="s">
        <v>33</v>
      </c>
      <c r="E93" s="16">
        <v>2366</v>
      </c>
      <c r="F93" s="1">
        <v>38.76</v>
      </c>
      <c r="G93" s="41">
        <f t="shared" si="4"/>
        <v>91706.16</v>
      </c>
      <c r="H93" s="213"/>
    </row>
    <row r="94" spans="1:8" s="25" customFormat="1" ht="27.6">
      <c r="A94" s="79" t="s">
        <v>151</v>
      </c>
      <c r="B94" s="6" t="s">
        <v>256</v>
      </c>
      <c r="C94" s="33" t="s">
        <v>58</v>
      </c>
      <c r="D94" s="6" t="s">
        <v>33</v>
      </c>
      <c r="E94" s="16">
        <v>64</v>
      </c>
      <c r="F94" s="1">
        <v>43.41</v>
      </c>
      <c r="G94" s="41">
        <f t="shared" si="4"/>
        <v>2778.24</v>
      </c>
      <c r="H94" s="213"/>
    </row>
    <row r="95" spans="1:8" s="25" customFormat="1" ht="27.6">
      <c r="A95" s="79" t="s">
        <v>151</v>
      </c>
      <c r="B95" s="6" t="s">
        <v>257</v>
      </c>
      <c r="C95" s="110" t="s">
        <v>232</v>
      </c>
      <c r="D95" s="6" t="s">
        <v>33</v>
      </c>
      <c r="E95" s="16">
        <v>277</v>
      </c>
      <c r="F95" s="1">
        <v>38.76</v>
      </c>
      <c r="G95" s="41">
        <f t="shared" si="4"/>
        <v>10736.52</v>
      </c>
      <c r="H95" s="213"/>
    </row>
    <row r="96" spans="1:8" s="25" customFormat="1" ht="26.4">
      <c r="A96" s="79" t="s">
        <v>151</v>
      </c>
      <c r="B96" s="6" t="s">
        <v>258</v>
      </c>
      <c r="C96" s="33" t="s">
        <v>84</v>
      </c>
      <c r="D96" s="6" t="s">
        <v>33</v>
      </c>
      <c r="E96" s="16">
        <v>356</v>
      </c>
      <c r="F96" s="1">
        <v>118.01</v>
      </c>
      <c r="G96" s="41">
        <f t="shared" si="4"/>
        <v>42011.56</v>
      </c>
      <c r="H96" s="213"/>
    </row>
    <row r="97" spans="1:8" s="25" customFormat="1" ht="26.4">
      <c r="A97" s="79" t="s">
        <v>151</v>
      </c>
      <c r="B97" s="6" t="s">
        <v>259</v>
      </c>
      <c r="C97" s="110" t="s">
        <v>59</v>
      </c>
      <c r="D97" s="6" t="s">
        <v>33</v>
      </c>
      <c r="E97" s="16">
        <v>3120</v>
      </c>
      <c r="F97" s="1">
        <v>24.13</v>
      </c>
      <c r="G97" s="41">
        <f t="shared" si="4"/>
        <v>75285.600000000006</v>
      </c>
      <c r="H97" s="213"/>
    </row>
    <row r="98" spans="1:8" s="25" customFormat="1" ht="27" thickBot="1">
      <c r="A98" s="82" t="s">
        <v>151</v>
      </c>
      <c r="B98" s="6" t="s">
        <v>260</v>
      </c>
      <c r="C98" s="112" t="s">
        <v>60</v>
      </c>
      <c r="D98" s="66" t="s">
        <v>33</v>
      </c>
      <c r="E98" s="44">
        <v>2560</v>
      </c>
      <c r="F98" s="73">
        <v>3.86</v>
      </c>
      <c r="G98" s="46">
        <f t="shared" si="4"/>
        <v>9881.6</v>
      </c>
      <c r="H98" s="213"/>
    </row>
    <row r="99" spans="1:8" s="25" customFormat="1" ht="33.6" customHeight="1">
      <c r="A99" s="83" t="s">
        <v>152</v>
      </c>
      <c r="B99" s="111" t="s">
        <v>47</v>
      </c>
      <c r="C99" s="116" t="s">
        <v>238</v>
      </c>
      <c r="D99" s="111" t="s">
        <v>36</v>
      </c>
      <c r="E99" s="113">
        <v>178.19</v>
      </c>
      <c r="F99" s="72"/>
      <c r="G99" s="84">
        <f t="shared" ref="G99:G125" si="5">ROUND((E99*F99),2)</f>
        <v>0</v>
      </c>
      <c r="H99" s="213"/>
    </row>
    <row r="100" spans="1:8" s="25" customFormat="1" ht="31.95" customHeight="1">
      <c r="A100" s="85" t="s">
        <v>152</v>
      </c>
      <c r="B100" s="86" t="s">
        <v>50</v>
      </c>
      <c r="C100" s="117" t="s">
        <v>239</v>
      </c>
      <c r="D100" s="86" t="s">
        <v>30</v>
      </c>
      <c r="E100" s="114">
        <v>388.85</v>
      </c>
      <c r="F100" s="1"/>
      <c r="G100" s="88">
        <f t="shared" si="5"/>
        <v>0</v>
      </c>
      <c r="H100" s="213"/>
    </row>
    <row r="101" spans="1:8" s="25" customFormat="1" ht="31.95" customHeight="1">
      <c r="A101" s="85" t="s">
        <v>152</v>
      </c>
      <c r="B101" s="86" t="s">
        <v>52</v>
      </c>
      <c r="C101" s="117" t="s">
        <v>51</v>
      </c>
      <c r="D101" s="86" t="s">
        <v>30</v>
      </c>
      <c r="E101" s="86">
        <v>385</v>
      </c>
      <c r="F101" s="1"/>
      <c r="G101" s="88">
        <f t="shared" si="5"/>
        <v>0</v>
      </c>
      <c r="H101" s="213"/>
    </row>
    <row r="102" spans="1:8" s="25" customFormat="1" ht="40.799999999999997">
      <c r="A102" s="85" t="s">
        <v>152</v>
      </c>
      <c r="B102" s="86" t="s">
        <v>53</v>
      </c>
      <c r="C102" s="117" t="s">
        <v>82</v>
      </c>
      <c r="D102" s="86" t="s">
        <v>30</v>
      </c>
      <c r="E102" s="86">
        <v>385</v>
      </c>
      <c r="F102" s="1"/>
      <c r="G102" s="88">
        <f t="shared" si="5"/>
        <v>0</v>
      </c>
      <c r="H102" s="213"/>
    </row>
    <row r="103" spans="1:8" s="25" customFormat="1" ht="27.6">
      <c r="A103" s="85" t="s">
        <v>237</v>
      </c>
      <c r="B103" s="86" t="s">
        <v>233</v>
      </c>
      <c r="C103" s="117" t="s">
        <v>240</v>
      </c>
      <c r="D103" s="86" t="s">
        <v>36</v>
      </c>
      <c r="E103" s="115">
        <v>172.01</v>
      </c>
      <c r="F103" s="1"/>
      <c r="G103" s="88">
        <f t="shared" si="5"/>
        <v>0</v>
      </c>
      <c r="H103" s="213"/>
    </row>
    <row r="104" spans="1:8" s="25" customFormat="1" ht="27.6">
      <c r="A104" s="85" t="s">
        <v>237</v>
      </c>
      <c r="B104" s="86" t="s">
        <v>234</v>
      </c>
      <c r="C104" s="117" t="s">
        <v>241</v>
      </c>
      <c r="D104" s="86" t="s">
        <v>30</v>
      </c>
      <c r="E104" s="114">
        <v>311.08</v>
      </c>
      <c r="F104" s="1"/>
      <c r="G104" s="88">
        <f t="shared" si="5"/>
        <v>0</v>
      </c>
      <c r="H104" s="213"/>
    </row>
    <row r="105" spans="1:8" s="25" customFormat="1" ht="27.6">
      <c r="A105" s="85" t="s">
        <v>237</v>
      </c>
      <c r="B105" s="86" t="s">
        <v>235</v>
      </c>
      <c r="C105" s="117" t="s">
        <v>51</v>
      </c>
      <c r="D105" s="86" t="s">
        <v>30</v>
      </c>
      <c r="E105" s="86">
        <v>308</v>
      </c>
      <c r="F105" s="1"/>
      <c r="G105" s="88">
        <f t="shared" si="5"/>
        <v>0</v>
      </c>
      <c r="H105" s="213"/>
    </row>
    <row r="106" spans="1:8" s="25" customFormat="1" ht="27.6">
      <c r="A106" s="85" t="s">
        <v>237</v>
      </c>
      <c r="B106" s="86" t="s">
        <v>236</v>
      </c>
      <c r="C106" s="117" t="s">
        <v>206</v>
      </c>
      <c r="D106" s="86" t="s">
        <v>30</v>
      </c>
      <c r="E106" s="86">
        <v>308</v>
      </c>
      <c r="F106" s="1"/>
      <c r="G106" s="88">
        <f t="shared" si="5"/>
        <v>0</v>
      </c>
      <c r="H106" s="213"/>
    </row>
    <row r="107" spans="1:8" s="25" customFormat="1" ht="27.6">
      <c r="A107" s="85" t="s">
        <v>261</v>
      </c>
      <c r="B107" s="86" t="s">
        <v>127</v>
      </c>
      <c r="C107" s="117" t="s">
        <v>262</v>
      </c>
      <c r="D107" s="86" t="s">
        <v>36</v>
      </c>
      <c r="E107" s="86">
        <v>147</v>
      </c>
      <c r="F107" s="1"/>
      <c r="G107" s="88">
        <f t="shared" si="5"/>
        <v>0</v>
      </c>
      <c r="H107" s="213"/>
    </row>
    <row r="108" spans="1:8" s="25" customFormat="1" ht="27.6">
      <c r="A108" s="85" t="s">
        <v>261</v>
      </c>
      <c r="B108" s="86" t="s">
        <v>128</v>
      </c>
      <c r="C108" s="117" t="s">
        <v>263</v>
      </c>
      <c r="D108" s="86" t="s">
        <v>30</v>
      </c>
      <c r="E108" s="86">
        <v>490</v>
      </c>
      <c r="F108" s="1"/>
      <c r="G108" s="88">
        <f t="shared" si="5"/>
        <v>0</v>
      </c>
      <c r="H108" s="213"/>
    </row>
    <row r="109" spans="1:8" s="25" customFormat="1" ht="27.6">
      <c r="A109" s="85" t="s">
        <v>261</v>
      </c>
      <c r="B109" s="86" t="s">
        <v>129</v>
      </c>
      <c r="C109" s="117" t="s">
        <v>210</v>
      </c>
      <c r="D109" s="86" t="s">
        <v>30</v>
      </c>
      <c r="E109" s="86">
        <v>490</v>
      </c>
      <c r="F109" s="1"/>
      <c r="G109" s="88">
        <f t="shared" si="5"/>
        <v>0</v>
      </c>
      <c r="H109" s="213"/>
    </row>
    <row r="110" spans="1:8" s="25" customFormat="1" ht="27.6">
      <c r="A110" s="85" t="s">
        <v>261</v>
      </c>
      <c r="B110" s="86" t="s">
        <v>130</v>
      </c>
      <c r="C110" s="117" t="s">
        <v>211</v>
      </c>
      <c r="D110" s="86" t="s">
        <v>30</v>
      </c>
      <c r="E110" s="86">
        <v>490</v>
      </c>
      <c r="F110" s="1"/>
      <c r="G110" s="88">
        <f t="shared" si="5"/>
        <v>0</v>
      </c>
      <c r="H110" s="213"/>
    </row>
    <row r="111" spans="1:8" s="25" customFormat="1" ht="27.6">
      <c r="A111" s="85" t="s">
        <v>261</v>
      </c>
      <c r="B111" s="86" t="s">
        <v>131</v>
      </c>
      <c r="C111" s="117" t="s">
        <v>212</v>
      </c>
      <c r="D111" s="86" t="s">
        <v>30</v>
      </c>
      <c r="E111" s="86">
        <v>490</v>
      </c>
      <c r="F111" s="1"/>
      <c r="G111" s="88">
        <f t="shared" si="5"/>
        <v>0</v>
      </c>
      <c r="H111" s="213"/>
    </row>
    <row r="112" spans="1:8" s="25" customFormat="1" ht="27.6">
      <c r="A112" s="85" t="s">
        <v>261</v>
      </c>
      <c r="B112" s="86" t="s">
        <v>132</v>
      </c>
      <c r="C112" s="117" t="s">
        <v>211</v>
      </c>
      <c r="D112" s="86" t="s">
        <v>30</v>
      </c>
      <c r="E112" s="86">
        <v>490</v>
      </c>
      <c r="F112" s="1"/>
      <c r="G112" s="88">
        <f t="shared" si="5"/>
        <v>0</v>
      </c>
      <c r="H112" s="213"/>
    </row>
    <row r="113" spans="1:8" s="25" customFormat="1" ht="27.6">
      <c r="A113" s="85" t="s">
        <v>261</v>
      </c>
      <c r="B113" s="86" t="s">
        <v>133</v>
      </c>
      <c r="C113" s="117" t="s">
        <v>213</v>
      </c>
      <c r="D113" s="86" t="s">
        <v>30</v>
      </c>
      <c r="E113" s="86">
        <v>490</v>
      </c>
      <c r="F113" s="1"/>
      <c r="G113" s="88">
        <f t="shared" si="5"/>
        <v>0</v>
      </c>
      <c r="H113" s="213"/>
    </row>
    <row r="114" spans="1:8" s="25" customFormat="1" ht="27.6">
      <c r="A114" s="85" t="s">
        <v>261</v>
      </c>
      <c r="B114" s="86" t="s">
        <v>134</v>
      </c>
      <c r="C114" s="118" t="s">
        <v>214</v>
      </c>
      <c r="D114" s="86" t="s">
        <v>30</v>
      </c>
      <c r="E114" s="86">
        <v>490</v>
      </c>
      <c r="F114" s="1"/>
      <c r="G114" s="88">
        <f t="shared" si="5"/>
        <v>0</v>
      </c>
      <c r="H114" s="213"/>
    </row>
    <row r="115" spans="1:8" s="25" customFormat="1" ht="27.6">
      <c r="A115" s="85" t="s">
        <v>261</v>
      </c>
      <c r="B115" s="86" t="s">
        <v>135</v>
      </c>
      <c r="C115" s="117" t="s">
        <v>215</v>
      </c>
      <c r="D115" s="86" t="s">
        <v>33</v>
      </c>
      <c r="E115" s="86">
        <v>60</v>
      </c>
      <c r="F115" s="1"/>
      <c r="G115" s="88">
        <f t="shared" si="5"/>
        <v>0</v>
      </c>
      <c r="H115" s="213"/>
    </row>
    <row r="116" spans="1:8" s="25" customFormat="1" ht="27.6">
      <c r="A116" s="85" t="s">
        <v>261</v>
      </c>
      <c r="B116" s="86" t="s">
        <v>242</v>
      </c>
      <c r="C116" s="117" t="s">
        <v>216</v>
      </c>
      <c r="D116" s="86" t="s">
        <v>30</v>
      </c>
      <c r="E116" s="86">
        <v>217</v>
      </c>
      <c r="F116" s="1"/>
      <c r="G116" s="88">
        <f t="shared" si="5"/>
        <v>0</v>
      </c>
      <c r="H116" s="213"/>
    </row>
    <row r="117" spans="1:8" s="25" customFormat="1" ht="27.6">
      <c r="A117" s="85" t="s">
        <v>261</v>
      </c>
      <c r="B117" s="86" t="s">
        <v>243</v>
      </c>
      <c r="C117" s="117" t="s">
        <v>217</v>
      </c>
      <c r="D117" s="86" t="s">
        <v>30</v>
      </c>
      <c r="E117" s="86">
        <v>217</v>
      </c>
      <c r="F117" s="1"/>
      <c r="G117" s="88">
        <f t="shared" si="5"/>
        <v>0</v>
      </c>
      <c r="H117" s="213"/>
    </row>
    <row r="118" spans="1:8" s="25" customFormat="1" ht="27.6">
      <c r="A118" s="85" t="s">
        <v>261</v>
      </c>
      <c r="B118" s="86" t="s">
        <v>244</v>
      </c>
      <c r="C118" s="117" t="s">
        <v>218</v>
      </c>
      <c r="D118" s="86" t="s">
        <v>30</v>
      </c>
      <c r="E118" s="86">
        <v>123</v>
      </c>
      <c r="F118" s="1"/>
      <c r="G118" s="88">
        <f t="shared" si="5"/>
        <v>0</v>
      </c>
      <c r="H118" s="213"/>
    </row>
    <row r="119" spans="1:8" s="25" customFormat="1" ht="27.6">
      <c r="A119" s="85" t="s">
        <v>261</v>
      </c>
      <c r="B119" s="86" t="s">
        <v>245</v>
      </c>
      <c r="C119" s="117" t="s">
        <v>219</v>
      </c>
      <c r="D119" s="86" t="s">
        <v>30</v>
      </c>
      <c r="E119" s="86">
        <v>123</v>
      </c>
      <c r="F119" s="1"/>
      <c r="G119" s="88">
        <f t="shared" si="5"/>
        <v>0</v>
      </c>
      <c r="H119" s="213"/>
    </row>
    <row r="120" spans="1:8" s="25" customFormat="1" ht="27.6">
      <c r="A120" s="85" t="s">
        <v>261</v>
      </c>
      <c r="B120" s="86" t="s">
        <v>246</v>
      </c>
      <c r="C120" s="117" t="s">
        <v>220</v>
      </c>
      <c r="D120" s="86" t="s">
        <v>30</v>
      </c>
      <c r="E120" s="86">
        <v>94</v>
      </c>
      <c r="F120" s="1"/>
      <c r="G120" s="88">
        <f t="shared" si="5"/>
        <v>0</v>
      </c>
      <c r="H120" s="213"/>
    </row>
    <row r="121" spans="1:8" s="25" customFormat="1" ht="27.6">
      <c r="A121" s="85" t="s">
        <v>261</v>
      </c>
      <c r="B121" s="86" t="s">
        <v>247</v>
      </c>
      <c r="C121" s="117" t="s">
        <v>219</v>
      </c>
      <c r="D121" s="86" t="s">
        <v>30</v>
      </c>
      <c r="E121" s="86">
        <v>94</v>
      </c>
      <c r="F121" s="1"/>
      <c r="G121" s="88">
        <f t="shared" si="5"/>
        <v>0</v>
      </c>
      <c r="H121" s="213"/>
    </row>
    <row r="122" spans="1:8" s="25" customFormat="1" ht="27.6">
      <c r="A122" s="85" t="s">
        <v>261</v>
      </c>
      <c r="B122" s="86" t="s">
        <v>248</v>
      </c>
      <c r="C122" s="118" t="s">
        <v>221</v>
      </c>
      <c r="D122" s="86" t="s">
        <v>33</v>
      </c>
      <c r="E122" s="86">
        <v>50</v>
      </c>
      <c r="F122" s="1"/>
      <c r="G122" s="88">
        <f t="shared" si="5"/>
        <v>0</v>
      </c>
      <c r="H122" s="213"/>
    </row>
    <row r="123" spans="1:8" s="25" customFormat="1" ht="27.6">
      <c r="A123" s="85" t="s">
        <v>261</v>
      </c>
      <c r="B123" s="86" t="s">
        <v>249</v>
      </c>
      <c r="C123" s="118" t="s">
        <v>222</v>
      </c>
      <c r="D123" s="86" t="s">
        <v>24</v>
      </c>
      <c r="E123" s="86">
        <v>40</v>
      </c>
      <c r="F123" s="1"/>
      <c r="G123" s="88">
        <f t="shared" si="5"/>
        <v>0</v>
      </c>
      <c r="H123" s="213"/>
    </row>
    <row r="124" spans="1:8" s="25" customFormat="1" ht="27.6">
      <c r="A124" s="85" t="s">
        <v>261</v>
      </c>
      <c r="B124" s="86" t="s">
        <v>250</v>
      </c>
      <c r="C124" s="118" t="s">
        <v>83</v>
      </c>
      <c r="D124" s="86" t="s">
        <v>33</v>
      </c>
      <c r="E124" s="86">
        <v>25</v>
      </c>
      <c r="F124" s="1"/>
      <c r="G124" s="88">
        <f t="shared" si="5"/>
        <v>0</v>
      </c>
      <c r="H124" s="213"/>
    </row>
    <row r="125" spans="1:8" s="25" customFormat="1" ht="27.6">
      <c r="A125" s="85" t="s">
        <v>261</v>
      </c>
      <c r="B125" s="86" t="s">
        <v>251</v>
      </c>
      <c r="C125" s="118" t="s">
        <v>223</v>
      </c>
      <c r="D125" s="86" t="s">
        <v>36</v>
      </c>
      <c r="E125" s="86">
        <v>0.1</v>
      </c>
      <c r="F125" s="1"/>
      <c r="G125" s="88">
        <f t="shared" si="5"/>
        <v>0</v>
      </c>
      <c r="H125" s="213"/>
    </row>
    <row r="126" spans="1:8" s="25" customFormat="1" ht="27.6">
      <c r="A126" s="85" t="s">
        <v>153</v>
      </c>
      <c r="B126" s="87" t="s">
        <v>136</v>
      </c>
      <c r="C126" s="117" t="s">
        <v>264</v>
      </c>
      <c r="D126" s="86" t="s">
        <v>36</v>
      </c>
      <c r="E126" s="114">
        <v>5410.59</v>
      </c>
      <c r="F126" s="1"/>
      <c r="G126" s="88">
        <f t="shared" ref="G126:G134" si="6">ROUND((E126*F126),2)</f>
        <v>0</v>
      </c>
      <c r="H126" s="213"/>
    </row>
    <row r="127" spans="1:8" s="25" customFormat="1" ht="27.6">
      <c r="A127" s="85" t="s">
        <v>153</v>
      </c>
      <c r="B127" s="87" t="s">
        <v>137</v>
      </c>
      <c r="C127" s="117" t="s">
        <v>263</v>
      </c>
      <c r="D127" s="86" t="s">
        <v>30</v>
      </c>
      <c r="E127" s="114">
        <v>10536.32</v>
      </c>
      <c r="F127" s="1"/>
      <c r="G127" s="88">
        <f t="shared" si="6"/>
        <v>0</v>
      </c>
      <c r="H127" s="213"/>
    </row>
    <row r="128" spans="1:8" s="25" customFormat="1" ht="27.6">
      <c r="A128" s="85" t="s">
        <v>153</v>
      </c>
      <c r="B128" s="87" t="s">
        <v>138</v>
      </c>
      <c r="C128" s="117" t="s">
        <v>210</v>
      </c>
      <c r="D128" s="86" t="s">
        <v>30</v>
      </c>
      <c r="E128" s="86">
        <v>9673</v>
      </c>
      <c r="F128" s="1"/>
      <c r="G128" s="88">
        <f t="shared" si="6"/>
        <v>0</v>
      </c>
      <c r="H128" s="213"/>
    </row>
    <row r="129" spans="1:8" s="25" customFormat="1" ht="27.6">
      <c r="A129" s="85" t="s">
        <v>153</v>
      </c>
      <c r="B129" s="87" t="s">
        <v>139</v>
      </c>
      <c r="C129" s="117" t="s">
        <v>211</v>
      </c>
      <c r="D129" s="86" t="s">
        <v>30</v>
      </c>
      <c r="E129" s="86">
        <v>9675</v>
      </c>
      <c r="F129" s="1"/>
      <c r="G129" s="88">
        <f t="shared" si="6"/>
        <v>0</v>
      </c>
      <c r="H129" s="213"/>
    </row>
    <row r="130" spans="1:8" s="25" customFormat="1" ht="27.6">
      <c r="A130" s="85" t="s">
        <v>153</v>
      </c>
      <c r="B130" s="87" t="s">
        <v>140</v>
      </c>
      <c r="C130" s="117" t="s">
        <v>225</v>
      </c>
      <c r="D130" s="86" t="s">
        <v>30</v>
      </c>
      <c r="E130" s="86">
        <v>9675</v>
      </c>
      <c r="F130" s="1"/>
      <c r="G130" s="88">
        <f t="shared" si="6"/>
        <v>0</v>
      </c>
      <c r="H130" s="213"/>
    </row>
    <row r="131" spans="1:8" s="25" customFormat="1" ht="27.6">
      <c r="A131" s="85" t="s">
        <v>153</v>
      </c>
      <c r="B131" s="87" t="s">
        <v>141</v>
      </c>
      <c r="C131" s="117" t="s">
        <v>211</v>
      </c>
      <c r="D131" s="86" t="s">
        <v>30</v>
      </c>
      <c r="E131" s="86">
        <v>9681</v>
      </c>
      <c r="F131" s="1"/>
      <c r="G131" s="88">
        <f t="shared" si="6"/>
        <v>0</v>
      </c>
      <c r="H131" s="213"/>
    </row>
    <row r="132" spans="1:8" s="25" customFormat="1" ht="27.6">
      <c r="A132" s="85" t="s">
        <v>153</v>
      </c>
      <c r="B132" s="87" t="s">
        <v>142</v>
      </c>
      <c r="C132" s="117" t="s">
        <v>213</v>
      </c>
      <c r="D132" s="86" t="s">
        <v>30</v>
      </c>
      <c r="E132" s="86">
        <v>9681</v>
      </c>
      <c r="F132" s="1"/>
      <c r="G132" s="88">
        <f t="shared" si="6"/>
        <v>0</v>
      </c>
      <c r="H132" s="213"/>
    </row>
    <row r="133" spans="1:8" s="25" customFormat="1" ht="27.6">
      <c r="A133" s="85" t="s">
        <v>153</v>
      </c>
      <c r="B133" s="87" t="s">
        <v>231</v>
      </c>
      <c r="C133" s="117" t="s">
        <v>215</v>
      </c>
      <c r="D133" s="86" t="s">
        <v>33</v>
      </c>
      <c r="E133" s="86">
        <v>1727</v>
      </c>
      <c r="F133" s="1"/>
      <c r="G133" s="88">
        <f t="shared" si="6"/>
        <v>0</v>
      </c>
      <c r="H133" s="213"/>
    </row>
    <row r="134" spans="1:8" s="25" customFormat="1" ht="27.6">
      <c r="A134" s="85" t="s">
        <v>153</v>
      </c>
      <c r="B134" s="87" t="s">
        <v>252</v>
      </c>
      <c r="C134" s="118" t="s">
        <v>214</v>
      </c>
      <c r="D134" s="86" t="s">
        <v>30</v>
      </c>
      <c r="E134" s="86">
        <v>9681</v>
      </c>
      <c r="F134" s="1"/>
      <c r="G134" s="88">
        <f t="shared" si="6"/>
        <v>0</v>
      </c>
      <c r="H134" s="213"/>
    </row>
    <row r="135" spans="1:8" s="25" customFormat="1" ht="27.6">
      <c r="A135" s="85" t="s">
        <v>265</v>
      </c>
      <c r="B135" s="87" t="s">
        <v>143</v>
      </c>
      <c r="C135" s="117" t="s">
        <v>266</v>
      </c>
      <c r="D135" s="86" t="s">
        <v>36</v>
      </c>
      <c r="E135" s="86">
        <v>889.4</v>
      </c>
      <c r="F135" s="1"/>
      <c r="G135" s="88">
        <f t="shared" ref="G135:G142" si="7">ROUND((E135*F135),2)</f>
        <v>0</v>
      </c>
      <c r="H135" s="213"/>
    </row>
    <row r="136" spans="1:8" s="25" customFormat="1" ht="27.6">
      <c r="A136" s="85" t="s">
        <v>265</v>
      </c>
      <c r="B136" s="87" t="s">
        <v>144</v>
      </c>
      <c r="C136" s="117" t="s">
        <v>56</v>
      </c>
      <c r="D136" s="86" t="s">
        <v>36</v>
      </c>
      <c r="E136" s="86">
        <v>1198</v>
      </c>
      <c r="F136" s="1"/>
      <c r="G136" s="88">
        <f t="shared" si="7"/>
        <v>0</v>
      </c>
      <c r="H136" s="213"/>
    </row>
    <row r="137" spans="1:8" s="25" customFormat="1" ht="27.6">
      <c r="A137" s="85" t="s">
        <v>265</v>
      </c>
      <c r="B137" s="87" t="s">
        <v>145</v>
      </c>
      <c r="C137" s="118" t="s">
        <v>267</v>
      </c>
      <c r="D137" s="86" t="s">
        <v>30</v>
      </c>
      <c r="E137" s="86">
        <v>4376.6000000000004</v>
      </c>
      <c r="F137" s="1"/>
      <c r="G137" s="88">
        <f t="shared" si="7"/>
        <v>0</v>
      </c>
      <c r="H137" s="213"/>
    </row>
    <row r="138" spans="1:8" s="25" customFormat="1" ht="27.6">
      <c r="A138" s="85" t="s">
        <v>265</v>
      </c>
      <c r="B138" s="87" t="s">
        <v>146</v>
      </c>
      <c r="C138" s="117" t="s">
        <v>51</v>
      </c>
      <c r="D138" s="86" t="s">
        <v>30</v>
      </c>
      <c r="E138" s="86">
        <v>4376.6000000000004</v>
      </c>
      <c r="F138" s="1"/>
      <c r="G138" s="88">
        <f t="shared" si="7"/>
        <v>0</v>
      </c>
      <c r="H138" s="213"/>
    </row>
    <row r="139" spans="1:8" s="25" customFormat="1" ht="27.6">
      <c r="A139" s="85" t="s">
        <v>265</v>
      </c>
      <c r="B139" s="87" t="s">
        <v>147</v>
      </c>
      <c r="C139" s="117" t="s">
        <v>229</v>
      </c>
      <c r="D139" s="86" t="s">
        <v>30</v>
      </c>
      <c r="E139" s="86">
        <v>1921</v>
      </c>
      <c r="F139" s="1"/>
      <c r="G139" s="88">
        <f t="shared" si="7"/>
        <v>0</v>
      </c>
      <c r="H139" s="213"/>
    </row>
    <row r="140" spans="1:8" s="25" customFormat="1" ht="27.6">
      <c r="A140" s="85" t="s">
        <v>265</v>
      </c>
      <c r="B140" s="87" t="s">
        <v>148</v>
      </c>
      <c r="C140" s="117" t="s">
        <v>54</v>
      </c>
      <c r="D140" s="86" t="s">
        <v>30</v>
      </c>
      <c r="E140" s="86">
        <v>109</v>
      </c>
      <c r="F140" s="1"/>
      <c r="G140" s="88">
        <f t="shared" si="7"/>
        <v>0</v>
      </c>
      <c r="H140" s="213"/>
    </row>
    <row r="141" spans="1:8" s="25" customFormat="1" ht="27.6">
      <c r="A141" s="85" t="s">
        <v>265</v>
      </c>
      <c r="B141" s="87" t="s">
        <v>253</v>
      </c>
      <c r="C141" s="117" t="s">
        <v>55</v>
      </c>
      <c r="D141" s="86" t="s">
        <v>30</v>
      </c>
      <c r="E141" s="86">
        <v>115</v>
      </c>
      <c r="F141" s="1"/>
      <c r="G141" s="88">
        <f t="shared" si="7"/>
        <v>0</v>
      </c>
      <c r="H141" s="213"/>
    </row>
    <row r="142" spans="1:8" s="25" customFormat="1" ht="27.6">
      <c r="A142" s="85" t="s">
        <v>265</v>
      </c>
      <c r="B142" s="87" t="s">
        <v>254</v>
      </c>
      <c r="C142" s="117" t="s">
        <v>230</v>
      </c>
      <c r="D142" s="86" t="s">
        <v>30</v>
      </c>
      <c r="E142" s="86">
        <v>2231.6</v>
      </c>
      <c r="F142" s="1"/>
      <c r="G142" s="88">
        <f t="shared" si="7"/>
        <v>0</v>
      </c>
      <c r="H142" s="213"/>
    </row>
    <row r="143" spans="1:8" s="25" customFormat="1" ht="27.6">
      <c r="A143" s="85" t="s">
        <v>154</v>
      </c>
      <c r="B143" s="87" t="s">
        <v>255</v>
      </c>
      <c r="C143" s="117" t="s">
        <v>57</v>
      </c>
      <c r="D143" s="87" t="s">
        <v>33</v>
      </c>
      <c r="E143" s="86">
        <v>2366</v>
      </c>
      <c r="F143" s="1"/>
      <c r="G143" s="88">
        <f t="shared" ref="G143:G148" si="8">ROUND((E143*F143),2)</f>
        <v>0</v>
      </c>
      <c r="H143" s="213"/>
    </row>
    <row r="144" spans="1:8" s="25" customFormat="1" ht="27.6">
      <c r="A144" s="85" t="s">
        <v>154</v>
      </c>
      <c r="B144" s="87" t="s">
        <v>256</v>
      </c>
      <c r="C144" s="117" t="s">
        <v>58</v>
      </c>
      <c r="D144" s="87" t="s">
        <v>33</v>
      </c>
      <c r="E144" s="86">
        <v>64</v>
      </c>
      <c r="F144" s="1"/>
      <c r="G144" s="88">
        <f t="shared" si="8"/>
        <v>0</v>
      </c>
      <c r="H144" s="213"/>
    </row>
    <row r="145" spans="1:9" s="25" customFormat="1" ht="27.6">
      <c r="A145" s="85" t="s">
        <v>154</v>
      </c>
      <c r="B145" s="87" t="s">
        <v>257</v>
      </c>
      <c r="C145" s="118" t="s">
        <v>232</v>
      </c>
      <c r="D145" s="87" t="s">
        <v>33</v>
      </c>
      <c r="E145" s="86">
        <v>277</v>
      </c>
      <c r="F145" s="1"/>
      <c r="G145" s="88">
        <f t="shared" si="8"/>
        <v>0</v>
      </c>
      <c r="H145" s="213"/>
    </row>
    <row r="146" spans="1:9" s="25" customFormat="1" ht="27.6">
      <c r="A146" s="85" t="s">
        <v>154</v>
      </c>
      <c r="B146" s="87" t="s">
        <v>258</v>
      </c>
      <c r="C146" s="117" t="s">
        <v>84</v>
      </c>
      <c r="D146" s="87" t="s">
        <v>33</v>
      </c>
      <c r="E146" s="86">
        <v>356</v>
      </c>
      <c r="F146" s="1"/>
      <c r="G146" s="88">
        <f t="shared" si="8"/>
        <v>0</v>
      </c>
      <c r="H146" s="213"/>
    </row>
    <row r="147" spans="1:9" s="25" customFormat="1" ht="28.2" thickBot="1">
      <c r="A147" s="85" t="s">
        <v>154</v>
      </c>
      <c r="B147" s="87" t="s">
        <v>259</v>
      </c>
      <c r="C147" s="118" t="s">
        <v>59</v>
      </c>
      <c r="D147" s="87" t="s">
        <v>33</v>
      </c>
      <c r="E147" s="86">
        <v>3120</v>
      </c>
      <c r="F147" s="1"/>
      <c r="G147" s="88">
        <f t="shared" si="8"/>
        <v>0</v>
      </c>
      <c r="H147" s="214"/>
    </row>
    <row r="148" spans="1:9" s="25" customFormat="1" ht="28.2" thickBot="1">
      <c r="A148" s="89" t="s">
        <v>154</v>
      </c>
      <c r="B148" s="87" t="s">
        <v>260</v>
      </c>
      <c r="C148" s="118" t="s">
        <v>60</v>
      </c>
      <c r="D148" s="90" t="s">
        <v>33</v>
      </c>
      <c r="E148" s="91">
        <v>2560</v>
      </c>
      <c r="F148" s="92"/>
      <c r="G148" s="93">
        <f t="shared" si="8"/>
        <v>0</v>
      </c>
      <c r="H148" s="47" t="s">
        <v>155</v>
      </c>
      <c r="I148" s="40">
        <f>ROUND(SUM(G49:G148),2)</f>
        <v>1533792.18</v>
      </c>
    </row>
    <row r="149" spans="1:9" s="25" customFormat="1">
      <c r="A149" s="78" t="s">
        <v>156</v>
      </c>
      <c r="B149" s="94" t="s">
        <v>157</v>
      </c>
      <c r="C149" s="95" t="s">
        <v>85</v>
      </c>
      <c r="D149" s="94" t="s">
        <v>24</v>
      </c>
      <c r="E149" s="96">
        <v>3</v>
      </c>
      <c r="F149" s="72">
        <v>6556</v>
      </c>
      <c r="G149" s="58">
        <f t="shared" ref="G149:G194" si="9">ROUND((E149*F149),2)</f>
        <v>19668</v>
      </c>
    </row>
    <row r="150" spans="1:9" s="25" customFormat="1" ht="14.4" thickBot="1">
      <c r="A150" s="79" t="s">
        <v>156</v>
      </c>
      <c r="B150" s="22" t="s">
        <v>158</v>
      </c>
      <c r="C150" s="31" t="s">
        <v>62</v>
      </c>
      <c r="D150" s="22" t="s">
        <v>24</v>
      </c>
      <c r="E150" s="17">
        <v>7</v>
      </c>
      <c r="F150" s="1">
        <v>262.24</v>
      </c>
      <c r="G150" s="41">
        <f t="shared" si="9"/>
        <v>1835.68</v>
      </c>
    </row>
    <row r="151" spans="1:9" s="25" customFormat="1" ht="28.2" thickBot="1">
      <c r="A151" s="82" t="s">
        <v>156</v>
      </c>
      <c r="B151" s="97" t="s">
        <v>159</v>
      </c>
      <c r="C151" s="98" t="s">
        <v>61</v>
      </c>
      <c r="D151" s="97" t="s">
        <v>24</v>
      </c>
      <c r="E151" s="43">
        <v>4</v>
      </c>
      <c r="F151" s="73">
        <v>953.6</v>
      </c>
      <c r="G151" s="46">
        <f t="shared" si="9"/>
        <v>3814.4</v>
      </c>
      <c r="H151" s="59" t="s">
        <v>160</v>
      </c>
      <c r="I151" s="40">
        <f>ROUND(SUM(G149:G151),2)</f>
        <v>25318.080000000002</v>
      </c>
    </row>
    <row r="152" spans="1:9" s="25" customFormat="1" ht="27">
      <c r="A152" s="81" t="s">
        <v>166</v>
      </c>
      <c r="B152" s="62" t="s">
        <v>272</v>
      </c>
      <c r="C152" s="33" t="s">
        <v>63</v>
      </c>
      <c r="D152" s="16" t="s">
        <v>24</v>
      </c>
      <c r="E152" s="96">
        <v>46</v>
      </c>
      <c r="F152" s="72">
        <v>85.1</v>
      </c>
      <c r="G152" s="58">
        <f t="shared" si="9"/>
        <v>3914.6</v>
      </c>
    </row>
    <row r="153" spans="1:9" s="25" customFormat="1" ht="27">
      <c r="A153" s="79" t="s">
        <v>166</v>
      </c>
      <c r="B153" s="6" t="s">
        <v>161</v>
      </c>
      <c r="C153" s="33" t="s">
        <v>273</v>
      </c>
      <c r="D153" s="16" t="s">
        <v>24</v>
      </c>
      <c r="E153" s="17">
        <v>1</v>
      </c>
      <c r="F153" s="1">
        <v>170.22</v>
      </c>
      <c r="G153" s="41">
        <f t="shared" si="9"/>
        <v>170.22</v>
      </c>
    </row>
    <row r="154" spans="1:9" s="25" customFormat="1" ht="27">
      <c r="A154" s="79" t="s">
        <v>166</v>
      </c>
      <c r="B154" s="6" t="s">
        <v>162</v>
      </c>
      <c r="C154" s="119" t="s">
        <v>64</v>
      </c>
      <c r="D154" s="17" t="s">
        <v>33</v>
      </c>
      <c r="E154" s="17">
        <v>184</v>
      </c>
      <c r="F154" s="1">
        <v>14.75</v>
      </c>
      <c r="G154" s="41">
        <f t="shared" si="9"/>
        <v>2714</v>
      </c>
    </row>
    <row r="155" spans="1:9" s="25" customFormat="1" ht="27">
      <c r="A155" s="79" t="s">
        <v>166</v>
      </c>
      <c r="B155" s="6" t="s">
        <v>163</v>
      </c>
      <c r="C155" s="119" t="s">
        <v>274</v>
      </c>
      <c r="D155" s="17" t="s">
        <v>33</v>
      </c>
      <c r="E155" s="17">
        <v>8</v>
      </c>
      <c r="F155" s="1">
        <v>14.75</v>
      </c>
      <c r="G155" s="41">
        <f t="shared" si="9"/>
        <v>118</v>
      </c>
    </row>
    <row r="156" spans="1:9" s="25" customFormat="1" ht="27">
      <c r="A156" s="79" t="s">
        <v>166</v>
      </c>
      <c r="B156" s="6" t="s">
        <v>164</v>
      </c>
      <c r="C156" s="120" t="s">
        <v>65</v>
      </c>
      <c r="D156" s="16" t="s">
        <v>24</v>
      </c>
      <c r="E156" s="17">
        <v>109</v>
      </c>
      <c r="F156" s="1">
        <v>15.91</v>
      </c>
      <c r="G156" s="41">
        <f t="shared" si="9"/>
        <v>1734.19</v>
      </c>
    </row>
    <row r="157" spans="1:9" s="25" customFormat="1" ht="27">
      <c r="A157" s="79" t="s">
        <v>166</v>
      </c>
      <c r="B157" s="6" t="s">
        <v>165</v>
      </c>
      <c r="C157" s="120" t="s">
        <v>275</v>
      </c>
      <c r="D157" s="16" t="s">
        <v>24</v>
      </c>
      <c r="E157" s="17">
        <v>2</v>
      </c>
      <c r="F157" s="1">
        <v>33.32</v>
      </c>
      <c r="G157" s="41">
        <f t="shared" si="9"/>
        <v>66.64</v>
      </c>
    </row>
    <row r="158" spans="1:9" s="25" customFormat="1" ht="27">
      <c r="A158" s="79" t="s">
        <v>166</v>
      </c>
      <c r="B158" s="6" t="s">
        <v>268</v>
      </c>
      <c r="C158" s="33" t="s">
        <v>66</v>
      </c>
      <c r="D158" s="16" t="s">
        <v>24</v>
      </c>
      <c r="E158" s="17">
        <v>40</v>
      </c>
      <c r="F158" s="1">
        <v>25.26</v>
      </c>
      <c r="G158" s="41">
        <f t="shared" si="9"/>
        <v>1010.4</v>
      </c>
    </row>
    <row r="159" spans="1:9" s="25" customFormat="1" ht="27">
      <c r="A159" s="79" t="s">
        <v>166</v>
      </c>
      <c r="B159" s="6" t="s">
        <v>269</v>
      </c>
      <c r="C159" s="119" t="s">
        <v>67</v>
      </c>
      <c r="D159" s="17" t="s">
        <v>30</v>
      </c>
      <c r="E159" s="17">
        <v>45.699999999999996</v>
      </c>
      <c r="F159" s="1">
        <v>109.2</v>
      </c>
      <c r="G159" s="41">
        <f t="shared" si="9"/>
        <v>4990.4399999999996</v>
      </c>
    </row>
    <row r="160" spans="1:9" s="25" customFormat="1" ht="27">
      <c r="A160" s="79" t="s">
        <v>166</v>
      </c>
      <c r="B160" s="6" t="s">
        <v>270</v>
      </c>
      <c r="C160" s="119" t="s">
        <v>276</v>
      </c>
      <c r="D160" s="17" t="s">
        <v>24</v>
      </c>
      <c r="E160" s="17">
        <v>1</v>
      </c>
      <c r="F160" s="1">
        <v>128.29</v>
      </c>
      <c r="G160" s="41">
        <f t="shared" si="9"/>
        <v>128.29</v>
      </c>
    </row>
    <row r="161" spans="1:9" s="25" customFormat="1" ht="27">
      <c r="A161" s="79" t="s">
        <v>166</v>
      </c>
      <c r="B161" s="6" t="s">
        <v>271</v>
      </c>
      <c r="C161" s="119" t="s">
        <v>277</v>
      </c>
      <c r="D161" s="17" t="s">
        <v>24</v>
      </c>
      <c r="E161" s="17">
        <v>2</v>
      </c>
      <c r="F161" s="1">
        <v>576.53</v>
      </c>
      <c r="G161" s="41">
        <f t="shared" si="9"/>
        <v>1153.06</v>
      </c>
    </row>
    <row r="162" spans="1:9" s="25" customFormat="1" ht="27.6">
      <c r="A162" s="79" t="s">
        <v>167</v>
      </c>
      <c r="B162" s="22" t="s">
        <v>168</v>
      </c>
      <c r="C162" s="121" t="s">
        <v>68</v>
      </c>
      <c r="D162" s="17" t="s">
        <v>30</v>
      </c>
      <c r="E162" s="17">
        <v>102.5</v>
      </c>
      <c r="F162" s="1">
        <v>26.32</v>
      </c>
      <c r="G162" s="41">
        <f t="shared" si="9"/>
        <v>2697.8</v>
      </c>
    </row>
    <row r="163" spans="1:9" s="25" customFormat="1" ht="27.6">
      <c r="A163" s="79" t="s">
        <v>167</v>
      </c>
      <c r="B163" s="22" t="s">
        <v>169</v>
      </c>
      <c r="C163" s="121" t="s">
        <v>69</v>
      </c>
      <c r="D163" s="17" t="s">
        <v>30</v>
      </c>
      <c r="E163" s="17">
        <v>27.8</v>
      </c>
      <c r="F163" s="1">
        <v>26.09</v>
      </c>
      <c r="G163" s="41">
        <f t="shared" si="9"/>
        <v>725.3</v>
      </c>
    </row>
    <row r="164" spans="1:9" s="25" customFormat="1" ht="27.6">
      <c r="A164" s="79" t="s">
        <v>167</v>
      </c>
      <c r="B164" s="22" t="s">
        <v>170</v>
      </c>
      <c r="C164" s="121" t="s">
        <v>70</v>
      </c>
      <c r="D164" s="17" t="s">
        <v>30</v>
      </c>
      <c r="E164" s="17">
        <v>3.6</v>
      </c>
      <c r="F164" s="1">
        <v>26.09</v>
      </c>
      <c r="G164" s="41">
        <f t="shared" si="9"/>
        <v>93.92</v>
      </c>
    </row>
    <row r="165" spans="1:9" s="25" customFormat="1" ht="27.6">
      <c r="A165" s="79" t="s">
        <v>167</v>
      </c>
      <c r="B165" s="22" t="s">
        <v>171</v>
      </c>
      <c r="C165" s="121" t="s">
        <v>71</v>
      </c>
      <c r="D165" s="17" t="s">
        <v>30</v>
      </c>
      <c r="E165" s="17">
        <v>24.5</v>
      </c>
      <c r="F165" s="1">
        <v>26.09</v>
      </c>
      <c r="G165" s="41">
        <f t="shared" si="9"/>
        <v>639.21</v>
      </c>
    </row>
    <row r="166" spans="1:9" s="25" customFormat="1" ht="27.6">
      <c r="A166" s="79" t="s">
        <v>167</v>
      </c>
      <c r="B166" s="22" t="s">
        <v>172</v>
      </c>
      <c r="C166" s="121" t="s">
        <v>72</v>
      </c>
      <c r="D166" s="17" t="s">
        <v>30</v>
      </c>
      <c r="E166" s="17">
        <v>96.4</v>
      </c>
      <c r="F166" s="1">
        <v>26.09</v>
      </c>
      <c r="G166" s="41">
        <f t="shared" si="9"/>
        <v>2515.08</v>
      </c>
    </row>
    <row r="167" spans="1:9" s="25" customFormat="1" ht="27.6">
      <c r="A167" s="79" t="s">
        <v>167</v>
      </c>
      <c r="B167" s="22" t="s">
        <v>173</v>
      </c>
      <c r="C167" s="121" t="s">
        <v>73</v>
      </c>
      <c r="D167" s="17" t="s">
        <v>30</v>
      </c>
      <c r="E167" s="17">
        <v>41.3</v>
      </c>
      <c r="F167" s="1">
        <v>26.09</v>
      </c>
      <c r="G167" s="41">
        <f t="shared" si="9"/>
        <v>1077.52</v>
      </c>
    </row>
    <row r="168" spans="1:9" s="25" customFormat="1" ht="27.6">
      <c r="A168" s="79" t="s">
        <v>167</v>
      </c>
      <c r="B168" s="22" t="s">
        <v>278</v>
      </c>
      <c r="C168" s="121" t="s">
        <v>281</v>
      </c>
      <c r="D168" s="17" t="s">
        <v>30</v>
      </c>
      <c r="E168" s="17">
        <v>15</v>
      </c>
      <c r="F168" s="1">
        <v>26.09</v>
      </c>
      <c r="G168" s="41">
        <f t="shared" si="9"/>
        <v>391.35</v>
      </c>
    </row>
    <row r="169" spans="1:9" s="25" customFormat="1" ht="27.6">
      <c r="A169" s="79" t="s">
        <v>167</v>
      </c>
      <c r="B169" s="22" t="s">
        <v>279</v>
      </c>
      <c r="C169" s="121" t="s">
        <v>282</v>
      </c>
      <c r="D169" s="17" t="s">
        <v>30</v>
      </c>
      <c r="E169" s="17">
        <v>12.299999999999999</v>
      </c>
      <c r="F169" s="1">
        <v>26.09</v>
      </c>
      <c r="G169" s="41">
        <f t="shared" si="9"/>
        <v>320.91000000000003</v>
      </c>
    </row>
    <row r="170" spans="1:9" s="25" customFormat="1" ht="27.6">
      <c r="A170" s="79" t="s">
        <v>167</v>
      </c>
      <c r="B170" s="22" t="s">
        <v>280</v>
      </c>
      <c r="C170" s="121" t="s">
        <v>283</v>
      </c>
      <c r="D170" s="17" t="s">
        <v>30</v>
      </c>
      <c r="E170" s="17">
        <v>5.4</v>
      </c>
      <c r="F170" s="1">
        <v>26.09</v>
      </c>
      <c r="G170" s="41">
        <f t="shared" si="9"/>
        <v>140.88999999999999</v>
      </c>
    </row>
    <row r="171" spans="1:9" s="25" customFormat="1" ht="40.799999999999997">
      <c r="A171" s="202" t="s">
        <v>174</v>
      </c>
      <c r="B171" s="203" t="s">
        <v>175</v>
      </c>
      <c r="C171" s="193" t="s">
        <v>663</v>
      </c>
      <c r="D171" s="192" t="s">
        <v>36</v>
      </c>
      <c r="E171" s="204">
        <v>6.8</v>
      </c>
      <c r="F171" s="205">
        <v>-9.58</v>
      </c>
      <c r="G171" s="196">
        <f t="shared" si="9"/>
        <v>-65.14</v>
      </c>
    </row>
    <row r="172" spans="1:9" s="25" customFormat="1" ht="40.799999999999997">
      <c r="A172" s="79" t="s">
        <v>174</v>
      </c>
      <c r="B172" s="22" t="s">
        <v>176</v>
      </c>
      <c r="C172" s="122" t="s">
        <v>285</v>
      </c>
      <c r="D172" s="16" t="s">
        <v>30</v>
      </c>
      <c r="E172" s="17">
        <v>1133</v>
      </c>
      <c r="F172" s="1">
        <v>1.1299999999999999</v>
      </c>
      <c r="G172" s="41">
        <f t="shared" si="9"/>
        <v>1280.29</v>
      </c>
    </row>
    <row r="173" spans="1:9" s="25" customFormat="1" ht="40.799999999999997">
      <c r="A173" s="79" t="s">
        <v>174</v>
      </c>
      <c r="B173" s="22" t="s">
        <v>177</v>
      </c>
      <c r="C173" s="33" t="s">
        <v>225</v>
      </c>
      <c r="D173" s="16" t="s">
        <v>30</v>
      </c>
      <c r="E173" s="17">
        <v>1133</v>
      </c>
      <c r="F173" s="1">
        <v>26.54</v>
      </c>
      <c r="G173" s="41">
        <f t="shared" si="9"/>
        <v>30069.82</v>
      </c>
    </row>
    <row r="174" spans="1:9" s="25" customFormat="1" ht="41.4" thickBot="1">
      <c r="A174" s="79" t="s">
        <v>174</v>
      </c>
      <c r="B174" s="22" t="s">
        <v>284</v>
      </c>
      <c r="C174" s="33" t="s">
        <v>215</v>
      </c>
      <c r="D174" s="16" t="s">
        <v>33</v>
      </c>
      <c r="E174" s="17">
        <v>380.5</v>
      </c>
      <c r="F174" s="1">
        <v>1.96</v>
      </c>
      <c r="G174" s="41">
        <f>ROUND((E174*F174),2)</f>
        <v>745.78</v>
      </c>
    </row>
    <row r="175" spans="1:9" s="25" customFormat="1" ht="41.4" thickBot="1">
      <c r="A175" s="202" t="s">
        <v>174</v>
      </c>
      <c r="B175" s="203" t="s">
        <v>661</v>
      </c>
      <c r="C175" s="197" t="s">
        <v>660</v>
      </c>
      <c r="D175" s="192" t="s">
        <v>36</v>
      </c>
      <c r="E175" s="204">
        <v>6.8</v>
      </c>
      <c r="F175" s="206">
        <v>402.45</v>
      </c>
      <c r="G175" s="196">
        <f>ROUND((E175*F175),2)</f>
        <v>2736.66</v>
      </c>
      <c r="H175" s="47" t="s">
        <v>178</v>
      </c>
      <c r="I175" s="40">
        <f>ROUND(SUM(G152:G175),2)</f>
        <v>59369.23</v>
      </c>
    </row>
    <row r="176" spans="1:9" s="25" customFormat="1" ht="27.6">
      <c r="A176" s="81" t="s">
        <v>297</v>
      </c>
      <c r="B176" s="94" t="s">
        <v>286</v>
      </c>
      <c r="C176" s="178" t="s">
        <v>298</v>
      </c>
      <c r="D176" s="56" t="s">
        <v>36</v>
      </c>
      <c r="E176" s="96">
        <v>360</v>
      </c>
      <c r="F176" s="72">
        <v>51.85</v>
      </c>
      <c r="G176" s="58">
        <f t="shared" si="9"/>
        <v>18666</v>
      </c>
      <c r="H176" s="175"/>
      <c r="I176" s="176"/>
    </row>
    <row r="177" spans="1:9" s="25" customFormat="1" ht="27.6">
      <c r="A177" s="79" t="s">
        <v>297</v>
      </c>
      <c r="B177" s="127" t="s">
        <v>287</v>
      </c>
      <c r="C177" s="120" t="s">
        <v>299</v>
      </c>
      <c r="D177" s="16" t="s">
        <v>24</v>
      </c>
      <c r="E177" s="17">
        <v>3</v>
      </c>
      <c r="F177" s="1">
        <v>263.35000000000002</v>
      </c>
      <c r="G177" s="41">
        <f t="shared" si="9"/>
        <v>790.05</v>
      </c>
      <c r="H177" s="175"/>
      <c r="I177" s="176"/>
    </row>
    <row r="178" spans="1:9" s="25" customFormat="1">
      <c r="A178" s="79" t="s">
        <v>297</v>
      </c>
      <c r="B178" s="127" t="s">
        <v>288</v>
      </c>
      <c r="C178" s="120" t="s">
        <v>300</v>
      </c>
      <c r="D178" s="16" t="s">
        <v>24</v>
      </c>
      <c r="E178" s="17">
        <v>93</v>
      </c>
      <c r="F178" s="1">
        <v>11.48</v>
      </c>
      <c r="G178" s="41">
        <f t="shared" si="9"/>
        <v>1067.6400000000001</v>
      </c>
      <c r="H178" s="175"/>
      <c r="I178" s="176"/>
    </row>
    <row r="179" spans="1:9" s="25" customFormat="1">
      <c r="A179" s="79" t="s">
        <v>297</v>
      </c>
      <c r="B179" s="127" t="s">
        <v>289</v>
      </c>
      <c r="C179" s="120" t="s">
        <v>301</v>
      </c>
      <c r="D179" s="16" t="s">
        <v>24</v>
      </c>
      <c r="E179" s="17">
        <v>27</v>
      </c>
      <c r="F179" s="1">
        <v>22.96</v>
      </c>
      <c r="G179" s="41">
        <f t="shared" si="9"/>
        <v>619.91999999999996</v>
      </c>
      <c r="H179" s="175"/>
      <c r="I179" s="176"/>
    </row>
    <row r="180" spans="1:9" s="25" customFormat="1">
      <c r="A180" s="79" t="s">
        <v>297</v>
      </c>
      <c r="B180" s="127" t="s">
        <v>290</v>
      </c>
      <c r="C180" s="120" t="s">
        <v>302</v>
      </c>
      <c r="D180" s="16" t="s">
        <v>24</v>
      </c>
      <c r="E180" s="17">
        <v>3</v>
      </c>
      <c r="F180" s="1">
        <v>16.21</v>
      </c>
      <c r="G180" s="41">
        <f t="shared" si="9"/>
        <v>48.63</v>
      </c>
      <c r="H180" s="175"/>
      <c r="I180" s="176"/>
    </row>
    <row r="181" spans="1:9" s="25" customFormat="1">
      <c r="A181" s="79" t="s">
        <v>297</v>
      </c>
      <c r="B181" s="127" t="s">
        <v>291</v>
      </c>
      <c r="C181" s="120" t="s">
        <v>303</v>
      </c>
      <c r="D181" s="16" t="s">
        <v>24</v>
      </c>
      <c r="E181" s="17">
        <v>3</v>
      </c>
      <c r="F181" s="1">
        <v>47.27</v>
      </c>
      <c r="G181" s="41">
        <f t="shared" si="9"/>
        <v>141.81</v>
      </c>
      <c r="H181" s="175"/>
      <c r="I181" s="176"/>
    </row>
    <row r="182" spans="1:9" s="25" customFormat="1">
      <c r="A182" s="79" t="s">
        <v>297</v>
      </c>
      <c r="B182" s="127" t="s">
        <v>292</v>
      </c>
      <c r="C182" s="33" t="s">
        <v>304</v>
      </c>
      <c r="D182" s="17" t="s">
        <v>30</v>
      </c>
      <c r="E182" s="17">
        <v>33</v>
      </c>
      <c r="F182" s="1">
        <v>16.21</v>
      </c>
      <c r="G182" s="41">
        <f t="shared" si="9"/>
        <v>534.92999999999995</v>
      </c>
      <c r="H182" s="175"/>
      <c r="I182" s="176"/>
    </row>
    <row r="183" spans="1:9" s="25" customFormat="1">
      <c r="A183" s="79" t="s">
        <v>297</v>
      </c>
      <c r="B183" s="127" t="s">
        <v>293</v>
      </c>
      <c r="C183" s="33" t="s">
        <v>305</v>
      </c>
      <c r="D183" s="17" t="s">
        <v>30</v>
      </c>
      <c r="E183" s="17">
        <v>108</v>
      </c>
      <c r="F183" s="1">
        <v>9.4700000000000006</v>
      </c>
      <c r="G183" s="41">
        <f t="shared" si="9"/>
        <v>1022.76</v>
      </c>
      <c r="H183" s="175"/>
      <c r="I183" s="176"/>
    </row>
    <row r="184" spans="1:9" s="25" customFormat="1">
      <c r="A184" s="79" t="s">
        <v>297</v>
      </c>
      <c r="B184" s="127" t="s">
        <v>294</v>
      </c>
      <c r="C184" s="128" t="s">
        <v>306</v>
      </c>
      <c r="D184" s="17" t="s">
        <v>33</v>
      </c>
      <c r="E184" s="17">
        <v>87</v>
      </c>
      <c r="F184" s="1">
        <v>44.41</v>
      </c>
      <c r="G184" s="41">
        <f t="shared" si="9"/>
        <v>3863.67</v>
      </c>
      <c r="H184" s="175"/>
      <c r="I184" s="176"/>
    </row>
    <row r="185" spans="1:9" s="25" customFormat="1">
      <c r="A185" s="79" t="s">
        <v>297</v>
      </c>
      <c r="B185" s="127" t="s">
        <v>295</v>
      </c>
      <c r="C185" s="128" t="s">
        <v>307</v>
      </c>
      <c r="D185" s="129" t="s">
        <v>36</v>
      </c>
      <c r="E185" s="17">
        <v>3</v>
      </c>
      <c r="F185" s="1">
        <v>657.11</v>
      </c>
      <c r="G185" s="41">
        <f t="shared" si="9"/>
        <v>1971.33</v>
      </c>
      <c r="H185" s="175"/>
      <c r="I185" s="176"/>
    </row>
    <row r="186" spans="1:9" s="25" customFormat="1" ht="55.2">
      <c r="A186" s="79" t="s">
        <v>297</v>
      </c>
      <c r="B186" s="127" t="s">
        <v>296</v>
      </c>
      <c r="C186" s="33" t="s">
        <v>308</v>
      </c>
      <c r="D186" s="17" t="s">
        <v>309</v>
      </c>
      <c r="E186" s="17">
        <v>1</v>
      </c>
      <c r="F186" s="1">
        <v>5402</v>
      </c>
      <c r="G186" s="41">
        <f t="shared" si="9"/>
        <v>5402</v>
      </c>
      <c r="H186" s="175"/>
      <c r="I186" s="176"/>
    </row>
    <row r="187" spans="1:9" s="25" customFormat="1">
      <c r="A187" s="79" t="s">
        <v>310</v>
      </c>
      <c r="B187" s="127" t="s">
        <v>311</v>
      </c>
      <c r="C187" s="130" t="s">
        <v>320</v>
      </c>
      <c r="D187" s="131" t="s">
        <v>329</v>
      </c>
      <c r="E187" s="131">
        <v>38</v>
      </c>
      <c r="F187" s="1">
        <v>3.58</v>
      </c>
      <c r="G187" s="41">
        <f t="shared" si="9"/>
        <v>136.04</v>
      </c>
      <c r="H187" s="175"/>
      <c r="I187" s="176"/>
    </row>
    <row r="188" spans="1:9" s="25" customFormat="1">
      <c r="A188" s="79" t="s">
        <v>310</v>
      </c>
      <c r="B188" s="127" t="s">
        <v>312</v>
      </c>
      <c r="C188" s="130" t="s">
        <v>321</v>
      </c>
      <c r="D188" s="131" t="s">
        <v>36</v>
      </c>
      <c r="E188" s="131">
        <v>0.94</v>
      </c>
      <c r="F188" s="1">
        <v>3576</v>
      </c>
      <c r="G188" s="41">
        <f t="shared" si="9"/>
        <v>3361.44</v>
      </c>
      <c r="H188" s="175"/>
      <c r="I188" s="176"/>
    </row>
    <row r="189" spans="1:9" s="25" customFormat="1">
      <c r="A189" s="79" t="s">
        <v>310</v>
      </c>
      <c r="B189" s="127" t="s">
        <v>313</v>
      </c>
      <c r="C189" s="130" t="s">
        <v>322</v>
      </c>
      <c r="D189" s="131" t="s">
        <v>36</v>
      </c>
      <c r="E189" s="131">
        <v>0.6</v>
      </c>
      <c r="F189" s="1">
        <v>178.8</v>
      </c>
      <c r="G189" s="41">
        <f t="shared" si="9"/>
        <v>107.28</v>
      </c>
      <c r="H189" s="175"/>
      <c r="I189" s="176"/>
    </row>
    <row r="190" spans="1:9" s="25" customFormat="1" ht="27.6">
      <c r="A190" s="79" t="s">
        <v>310</v>
      </c>
      <c r="B190" s="127" t="s">
        <v>314</v>
      </c>
      <c r="C190" s="130" t="s">
        <v>323</v>
      </c>
      <c r="D190" s="131" t="s">
        <v>36</v>
      </c>
      <c r="E190" s="131">
        <v>0.4</v>
      </c>
      <c r="F190" s="1">
        <v>178.8</v>
      </c>
      <c r="G190" s="41">
        <f t="shared" si="9"/>
        <v>71.52</v>
      </c>
      <c r="H190" s="175"/>
      <c r="I190" s="176"/>
    </row>
    <row r="191" spans="1:9" s="25" customFormat="1">
      <c r="A191" s="79" t="s">
        <v>310</v>
      </c>
      <c r="B191" s="127" t="s">
        <v>315</v>
      </c>
      <c r="C191" s="130" t="s">
        <v>324</v>
      </c>
      <c r="D191" s="131" t="s">
        <v>36</v>
      </c>
      <c r="E191" s="131">
        <v>0.4</v>
      </c>
      <c r="F191" s="1">
        <v>3576</v>
      </c>
      <c r="G191" s="41">
        <f t="shared" si="9"/>
        <v>1430.4</v>
      </c>
      <c r="H191" s="175"/>
      <c r="I191" s="176"/>
    </row>
    <row r="192" spans="1:9" s="25" customFormat="1">
      <c r="A192" s="79" t="s">
        <v>310</v>
      </c>
      <c r="B192" s="127" t="s">
        <v>316</v>
      </c>
      <c r="C192" s="130" t="s">
        <v>325</v>
      </c>
      <c r="D192" s="131" t="s">
        <v>329</v>
      </c>
      <c r="E192" s="131">
        <v>72</v>
      </c>
      <c r="F192" s="1">
        <v>3.58</v>
      </c>
      <c r="G192" s="41">
        <f t="shared" si="9"/>
        <v>257.76</v>
      </c>
      <c r="H192" s="175"/>
      <c r="I192" s="176"/>
    </row>
    <row r="193" spans="1:9" s="25" customFormat="1">
      <c r="A193" s="79" t="s">
        <v>310</v>
      </c>
      <c r="B193" s="127" t="s">
        <v>317</v>
      </c>
      <c r="C193" s="130" t="s">
        <v>326</v>
      </c>
      <c r="D193" s="131" t="s">
        <v>36</v>
      </c>
      <c r="E193" s="131">
        <v>0.44</v>
      </c>
      <c r="F193" s="1">
        <v>3576</v>
      </c>
      <c r="G193" s="41">
        <f t="shared" si="9"/>
        <v>1573.44</v>
      </c>
      <c r="H193" s="175"/>
      <c r="I193" s="176"/>
    </row>
    <row r="194" spans="1:9" s="25" customFormat="1" ht="14.4" thickBot="1">
      <c r="A194" s="79" t="s">
        <v>310</v>
      </c>
      <c r="B194" s="127" t="s">
        <v>318</v>
      </c>
      <c r="C194" s="130" t="s">
        <v>327</v>
      </c>
      <c r="D194" s="131" t="s">
        <v>329</v>
      </c>
      <c r="E194" s="131">
        <v>30.3</v>
      </c>
      <c r="F194" s="1">
        <v>3.58</v>
      </c>
      <c r="G194" s="41">
        <f t="shared" si="9"/>
        <v>108.47</v>
      </c>
      <c r="H194" s="175"/>
      <c r="I194" s="176"/>
    </row>
    <row r="195" spans="1:9" s="25" customFormat="1" ht="28.2" thickBot="1">
      <c r="A195" s="82" t="s">
        <v>310</v>
      </c>
      <c r="B195" s="179" t="s">
        <v>319</v>
      </c>
      <c r="C195" s="180" t="s">
        <v>328</v>
      </c>
      <c r="D195" s="181" t="s">
        <v>329</v>
      </c>
      <c r="E195" s="181">
        <v>30</v>
      </c>
      <c r="F195" s="123">
        <v>41.72</v>
      </c>
      <c r="G195" s="124">
        <f t="shared" ref="G195" si="10">ROUND((E195*F195),2)</f>
        <v>1251.5999999999999</v>
      </c>
      <c r="H195" s="47" t="s">
        <v>180</v>
      </c>
      <c r="I195" s="40">
        <f>ROUND(SUM(G176:G195),2)</f>
        <v>42426.69</v>
      </c>
    </row>
    <row r="196" spans="1:9" ht="14.4" thickBot="1">
      <c r="B196" s="100"/>
      <c r="C196" s="101"/>
      <c r="D196" s="140"/>
      <c r="E196" s="142" t="s">
        <v>181</v>
      </c>
      <c r="F196" s="146"/>
      <c r="G196" s="177">
        <f>SUM(G5:G195)</f>
        <v>2022044.07</v>
      </c>
    </row>
    <row r="197" spans="1:9">
      <c r="B197" s="29"/>
      <c r="C197" s="36"/>
      <c r="D197" s="29"/>
      <c r="E197" s="29"/>
      <c r="F197" s="23"/>
      <c r="G197" s="27"/>
    </row>
    <row r="198" spans="1:9">
      <c r="B198" s="99" t="s">
        <v>18</v>
      </c>
      <c r="C198" s="36"/>
      <c r="D198" s="29"/>
      <c r="E198" s="29"/>
      <c r="F198" s="23"/>
      <c r="G198" s="27"/>
    </row>
    <row r="199" spans="1:9">
      <c r="F199" s="18"/>
    </row>
  </sheetData>
  <sheetProtection algorithmName="SHA-512" hashValue="vdI/E7FU39dGW8g5YqbloW7wYA3PFefrYMzr8oMOO5J0Y32CpsKs13twyx9xX4ZeY8ZGw2ExhFx6n9Zb31D6UA==" saltValue="n/d0lPXitLJCHsBR3OUrCg==" spinCount="100000" sheet="1" objects="1" scenarios="1"/>
  <mergeCells count="3">
    <mergeCell ref="A3:G3"/>
    <mergeCell ref="A1:G1"/>
    <mergeCell ref="H49:H147"/>
  </mergeCells>
  <phoneticPr fontId="7" type="noConversion"/>
  <pageMargins left="0.7" right="0.7" top="0.75" bottom="0.75" header="0.3" footer="0.3"/>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0DEC5-85C2-4B3A-AF59-58F24FD4D427}">
  <sheetPr codeName="Sheet2"/>
  <dimension ref="A1:I42"/>
  <sheetViews>
    <sheetView topLeftCell="A26" zoomScaleNormal="100" zoomScaleSheetLayoutView="115" workbookViewId="0">
      <selection activeCell="I42" sqref="I42"/>
    </sheetView>
  </sheetViews>
  <sheetFormatPr defaultColWidth="9.21875" defaultRowHeight="13.8"/>
  <cols>
    <col min="1" max="1" width="36.21875" style="74" customWidth="1"/>
    <col min="2" max="2" width="7.77734375" style="30" customWidth="1"/>
    <col min="3" max="3" width="67.21875" style="37" customWidth="1"/>
    <col min="4" max="4" width="9.21875" style="18"/>
    <col min="5" max="5" width="16.21875" style="18" customWidth="1"/>
    <col min="6" max="6" width="16.77734375" style="19" customWidth="1"/>
    <col min="7" max="7" width="16.5546875" style="26" customWidth="1"/>
    <col min="8" max="8" width="17.77734375" style="24" customWidth="1"/>
    <col min="9" max="9" width="13.21875" style="24" customWidth="1"/>
    <col min="10" max="16384" width="9.21875" style="24"/>
  </cols>
  <sheetData>
    <row r="1" spans="1:7" ht="18" customHeight="1" thickBot="1">
      <c r="A1" s="210" t="s">
        <v>658</v>
      </c>
      <c r="B1" s="211"/>
      <c r="C1" s="211"/>
      <c r="D1" s="211"/>
      <c r="E1" s="211"/>
      <c r="F1" s="211"/>
      <c r="G1" s="212"/>
    </row>
    <row r="2" spans="1:7" ht="7.95" customHeight="1" thickBot="1">
      <c r="B2" s="3"/>
      <c r="C2" s="32"/>
      <c r="D2" s="3"/>
      <c r="E2" s="4"/>
      <c r="F2" s="20"/>
      <c r="G2" s="3"/>
    </row>
    <row r="3" spans="1:7" ht="14.55" customHeight="1" thickBot="1">
      <c r="A3" s="207" t="s">
        <v>330</v>
      </c>
      <c r="B3" s="208"/>
      <c r="C3" s="208"/>
      <c r="D3" s="208"/>
      <c r="E3" s="208"/>
      <c r="F3" s="208"/>
      <c r="G3" s="209"/>
    </row>
    <row r="4" spans="1:7" ht="42" thickBot="1">
      <c r="A4" s="75" t="s">
        <v>87</v>
      </c>
      <c r="B4" s="48" t="s">
        <v>0</v>
      </c>
      <c r="C4" s="49" t="s">
        <v>1</v>
      </c>
      <c r="D4" s="48" t="s">
        <v>2</v>
      </c>
      <c r="E4" s="50" t="s">
        <v>3</v>
      </c>
      <c r="F4" s="51" t="s">
        <v>9</v>
      </c>
      <c r="G4" s="52" t="s">
        <v>4</v>
      </c>
    </row>
    <row r="5" spans="1:7" ht="41.4">
      <c r="A5" s="132" t="s">
        <v>333</v>
      </c>
      <c r="B5" s="133" t="s">
        <v>88</v>
      </c>
      <c r="C5" s="134" t="s">
        <v>336</v>
      </c>
      <c r="D5" s="135" t="s">
        <v>33</v>
      </c>
      <c r="E5" s="56">
        <v>272.5</v>
      </c>
      <c r="F5" s="57">
        <v>19.07</v>
      </c>
      <c r="G5" s="137">
        <f>ROUND((E5*F5),2)</f>
        <v>5196.58</v>
      </c>
    </row>
    <row r="6" spans="1:7">
      <c r="A6" s="136" t="s">
        <v>333</v>
      </c>
      <c r="B6" s="16" t="s">
        <v>89</v>
      </c>
      <c r="C6" s="153" t="s">
        <v>337</v>
      </c>
      <c r="D6" s="17" t="s">
        <v>33</v>
      </c>
      <c r="E6" s="104">
        <v>135.5</v>
      </c>
      <c r="F6" s="105">
        <v>23.84</v>
      </c>
      <c r="G6" s="41">
        <f>ROUND((E6*F6),2)</f>
        <v>3230.32</v>
      </c>
    </row>
    <row r="7" spans="1:7">
      <c r="A7" s="136" t="s">
        <v>333</v>
      </c>
      <c r="B7" s="16" t="s">
        <v>90</v>
      </c>
      <c r="C7" s="153" t="s">
        <v>338</v>
      </c>
      <c r="D7" s="17" t="s">
        <v>33</v>
      </c>
      <c r="E7" s="16">
        <v>853.5</v>
      </c>
      <c r="F7" s="21">
        <v>44.1</v>
      </c>
      <c r="G7" s="41">
        <f t="shared" ref="G7:G38" si="0">ROUND((E7*F7),2)</f>
        <v>37639.35</v>
      </c>
    </row>
    <row r="8" spans="1:7">
      <c r="A8" s="136" t="s">
        <v>333</v>
      </c>
      <c r="B8" s="16" t="s">
        <v>91</v>
      </c>
      <c r="C8" s="153" t="s">
        <v>339</v>
      </c>
      <c r="D8" s="17" t="s">
        <v>33</v>
      </c>
      <c r="E8" s="16">
        <v>115</v>
      </c>
      <c r="F8" s="21">
        <v>67.94</v>
      </c>
      <c r="G8" s="41">
        <f t="shared" si="0"/>
        <v>7813.1</v>
      </c>
    </row>
    <row r="9" spans="1:7" ht="41.4">
      <c r="A9" s="136" t="s">
        <v>333</v>
      </c>
      <c r="B9" s="16" t="s">
        <v>92</v>
      </c>
      <c r="C9" s="33" t="s">
        <v>346</v>
      </c>
      <c r="D9" s="17" t="s">
        <v>33</v>
      </c>
      <c r="E9" s="16">
        <v>30</v>
      </c>
      <c r="F9" s="21">
        <v>311.11</v>
      </c>
      <c r="G9" s="41">
        <f t="shared" si="0"/>
        <v>9333.2999999999993</v>
      </c>
    </row>
    <row r="10" spans="1:7" ht="41.4">
      <c r="A10" s="77" t="s">
        <v>333</v>
      </c>
      <c r="B10" s="53" t="s">
        <v>93</v>
      </c>
      <c r="C10" s="33" t="s">
        <v>340</v>
      </c>
      <c r="D10" s="17" t="s">
        <v>33</v>
      </c>
      <c r="E10" s="16">
        <v>431</v>
      </c>
      <c r="F10" s="21">
        <v>36.950000000000003</v>
      </c>
      <c r="G10" s="41">
        <f t="shared" si="0"/>
        <v>15925.45</v>
      </c>
    </row>
    <row r="11" spans="1:7" ht="27.6">
      <c r="A11" s="77" t="s">
        <v>333</v>
      </c>
      <c r="B11" s="53" t="s">
        <v>94</v>
      </c>
      <c r="C11" s="33" t="s">
        <v>347</v>
      </c>
      <c r="D11" s="17" t="s">
        <v>5</v>
      </c>
      <c r="E11" s="16">
        <v>1</v>
      </c>
      <c r="F11" s="21">
        <v>2627.17</v>
      </c>
      <c r="G11" s="41">
        <f t="shared" si="0"/>
        <v>2627.17</v>
      </c>
    </row>
    <row r="12" spans="1:7" ht="55.2">
      <c r="A12" s="77" t="s">
        <v>333</v>
      </c>
      <c r="B12" s="53" t="s">
        <v>95</v>
      </c>
      <c r="C12" s="33" t="s">
        <v>341</v>
      </c>
      <c r="D12" s="17" t="s">
        <v>372</v>
      </c>
      <c r="E12" s="16">
        <v>33</v>
      </c>
      <c r="F12" s="21">
        <v>815.33</v>
      </c>
      <c r="G12" s="41">
        <f t="shared" si="0"/>
        <v>26905.89</v>
      </c>
    </row>
    <row r="13" spans="1:7" ht="41.4">
      <c r="A13" s="77" t="s">
        <v>333</v>
      </c>
      <c r="B13" s="53" t="s">
        <v>96</v>
      </c>
      <c r="C13" s="154" t="s">
        <v>342</v>
      </c>
      <c r="D13" s="17" t="s">
        <v>372</v>
      </c>
      <c r="E13" s="16">
        <v>33</v>
      </c>
      <c r="F13" s="21">
        <v>408.86</v>
      </c>
      <c r="G13" s="41">
        <f t="shared" si="0"/>
        <v>13492.38</v>
      </c>
    </row>
    <row r="14" spans="1:7" ht="55.2">
      <c r="A14" s="77" t="s">
        <v>333</v>
      </c>
      <c r="B14" s="53" t="s">
        <v>97</v>
      </c>
      <c r="C14" s="33" t="s">
        <v>343</v>
      </c>
      <c r="D14" s="17" t="s">
        <v>372</v>
      </c>
      <c r="E14" s="16">
        <v>56</v>
      </c>
      <c r="F14" s="21">
        <v>626.99</v>
      </c>
      <c r="G14" s="41">
        <f t="shared" si="0"/>
        <v>35111.440000000002</v>
      </c>
    </row>
    <row r="15" spans="1:7" ht="55.2">
      <c r="A15" s="77" t="s">
        <v>333</v>
      </c>
      <c r="B15" s="53" t="s">
        <v>98</v>
      </c>
      <c r="C15" s="33" t="s">
        <v>344</v>
      </c>
      <c r="D15" s="17" t="s">
        <v>372</v>
      </c>
      <c r="E15" s="16">
        <v>40</v>
      </c>
      <c r="F15" s="21">
        <v>466.07</v>
      </c>
      <c r="G15" s="41">
        <f t="shared" si="0"/>
        <v>18642.8</v>
      </c>
    </row>
    <row r="16" spans="1:7" ht="55.2">
      <c r="A16" s="77" t="s">
        <v>333</v>
      </c>
      <c r="B16" s="53" t="s">
        <v>99</v>
      </c>
      <c r="C16" s="34" t="s">
        <v>345</v>
      </c>
      <c r="D16" s="17" t="s">
        <v>372</v>
      </c>
      <c r="E16" s="16">
        <v>16</v>
      </c>
      <c r="F16" s="21">
        <v>408.86</v>
      </c>
      <c r="G16" s="41">
        <f t="shared" si="0"/>
        <v>6541.76</v>
      </c>
    </row>
    <row r="17" spans="1:7" ht="69">
      <c r="A17" s="77" t="s">
        <v>333</v>
      </c>
      <c r="B17" s="53" t="s">
        <v>100</v>
      </c>
      <c r="C17" s="33" t="s">
        <v>348</v>
      </c>
      <c r="D17" s="16" t="s">
        <v>372</v>
      </c>
      <c r="E17" s="108">
        <v>6</v>
      </c>
      <c r="F17" s="21">
        <v>2120.5700000000002</v>
      </c>
      <c r="G17" s="41">
        <f t="shared" si="0"/>
        <v>12723.42</v>
      </c>
    </row>
    <row r="18" spans="1:7" ht="82.8">
      <c r="A18" s="77" t="s">
        <v>333</v>
      </c>
      <c r="B18" s="53" t="s">
        <v>101</v>
      </c>
      <c r="C18" s="33" t="s">
        <v>349</v>
      </c>
      <c r="D18" s="16" t="s">
        <v>372</v>
      </c>
      <c r="E18" s="108">
        <v>1</v>
      </c>
      <c r="F18" s="21">
        <v>4659.53</v>
      </c>
      <c r="G18" s="41">
        <f t="shared" si="0"/>
        <v>4659.53</v>
      </c>
    </row>
    <row r="19" spans="1:7">
      <c r="A19" s="77" t="s">
        <v>333</v>
      </c>
      <c r="B19" s="53" t="s">
        <v>102</v>
      </c>
      <c r="C19" s="33" t="s">
        <v>350</v>
      </c>
      <c r="D19" s="16" t="s">
        <v>372</v>
      </c>
      <c r="E19" s="16">
        <v>40</v>
      </c>
      <c r="F19" s="21">
        <v>72.709999999999994</v>
      </c>
      <c r="G19" s="41">
        <f>ROUND((E19*F19),2)</f>
        <v>2908.4</v>
      </c>
    </row>
    <row r="20" spans="1:7">
      <c r="A20" s="77" t="s">
        <v>333</v>
      </c>
      <c r="B20" s="53" t="s">
        <v>103</v>
      </c>
      <c r="C20" s="33" t="s">
        <v>351</v>
      </c>
      <c r="D20" s="17" t="s">
        <v>33</v>
      </c>
      <c r="E20" s="16">
        <v>1376.5</v>
      </c>
      <c r="F20" s="21">
        <v>4.17</v>
      </c>
      <c r="G20" s="41">
        <f>ROUND((E20*F20),2)</f>
        <v>5740.01</v>
      </c>
    </row>
    <row r="21" spans="1:7">
      <c r="A21" s="77" t="s">
        <v>333</v>
      </c>
      <c r="B21" s="53" t="s">
        <v>104</v>
      </c>
      <c r="C21" s="33" t="s">
        <v>352</v>
      </c>
      <c r="D21" s="16" t="s">
        <v>33</v>
      </c>
      <c r="E21" s="16">
        <v>1376.5</v>
      </c>
      <c r="F21" s="21">
        <v>1.19</v>
      </c>
      <c r="G21" s="41">
        <f>ROUND((E21*F21),2)</f>
        <v>1638.04</v>
      </c>
    </row>
    <row r="22" spans="1:7">
      <c r="A22" s="77" t="s">
        <v>333</v>
      </c>
      <c r="B22" s="149" t="s">
        <v>105</v>
      </c>
      <c r="C22" s="33" t="s">
        <v>353</v>
      </c>
      <c r="D22" s="150" t="s">
        <v>33</v>
      </c>
      <c r="E22" s="107">
        <v>431</v>
      </c>
      <c r="F22" s="21">
        <v>0.89</v>
      </c>
      <c r="G22" s="41">
        <f t="shared" si="0"/>
        <v>383.59</v>
      </c>
    </row>
    <row r="23" spans="1:7">
      <c r="A23" s="77" t="s">
        <v>333</v>
      </c>
      <c r="B23" s="149" t="s">
        <v>106</v>
      </c>
      <c r="C23" s="153" t="s">
        <v>354</v>
      </c>
      <c r="D23" s="150" t="s">
        <v>372</v>
      </c>
      <c r="E23" s="107">
        <v>25</v>
      </c>
      <c r="F23" s="21">
        <v>274.16000000000003</v>
      </c>
      <c r="G23" s="41">
        <f t="shared" si="0"/>
        <v>6854</v>
      </c>
    </row>
    <row r="24" spans="1:7" ht="27.6">
      <c r="A24" s="77" t="s">
        <v>333</v>
      </c>
      <c r="B24" s="149" t="s">
        <v>107</v>
      </c>
      <c r="C24" s="153" t="s">
        <v>355</v>
      </c>
      <c r="D24" s="150" t="s">
        <v>372</v>
      </c>
      <c r="E24" s="107">
        <v>25</v>
      </c>
      <c r="F24" s="21">
        <v>88.21</v>
      </c>
      <c r="G24" s="41">
        <f t="shared" si="0"/>
        <v>2205.25</v>
      </c>
    </row>
    <row r="25" spans="1:7" ht="27.6">
      <c r="A25" s="77" t="s">
        <v>333</v>
      </c>
      <c r="B25" s="149" t="s">
        <v>108</v>
      </c>
      <c r="C25" s="153" t="s">
        <v>356</v>
      </c>
      <c r="D25" s="150" t="s">
        <v>5</v>
      </c>
      <c r="E25" s="16">
        <v>1</v>
      </c>
      <c r="F25" s="21">
        <v>2571.14</v>
      </c>
      <c r="G25" s="41">
        <f t="shared" si="0"/>
        <v>2571.14</v>
      </c>
    </row>
    <row r="26" spans="1:7" ht="82.8">
      <c r="A26" s="77" t="s">
        <v>333</v>
      </c>
      <c r="B26" s="149" t="s">
        <v>109</v>
      </c>
      <c r="C26" s="33" t="s">
        <v>357</v>
      </c>
      <c r="D26" s="150" t="s">
        <v>5</v>
      </c>
      <c r="E26" s="16">
        <v>1</v>
      </c>
      <c r="F26" s="21">
        <v>23347.7</v>
      </c>
      <c r="G26" s="41">
        <f t="shared" si="0"/>
        <v>23347.7</v>
      </c>
    </row>
    <row r="27" spans="1:7" ht="27.6">
      <c r="A27" s="77" t="s">
        <v>333</v>
      </c>
      <c r="B27" s="53" t="s">
        <v>110</v>
      </c>
      <c r="C27" s="33" t="s">
        <v>358</v>
      </c>
      <c r="D27" s="16" t="s">
        <v>5</v>
      </c>
      <c r="E27" s="16">
        <v>1</v>
      </c>
      <c r="F27" s="21">
        <v>2989.54</v>
      </c>
      <c r="G27" s="41">
        <f t="shared" si="0"/>
        <v>2989.54</v>
      </c>
    </row>
    <row r="28" spans="1:7" ht="27.6">
      <c r="A28" s="77" t="s">
        <v>333</v>
      </c>
      <c r="B28" s="53" t="s">
        <v>191</v>
      </c>
      <c r="C28" s="33" t="s">
        <v>359</v>
      </c>
      <c r="D28" s="17" t="s">
        <v>5</v>
      </c>
      <c r="E28" s="16">
        <v>1</v>
      </c>
      <c r="F28" s="21">
        <v>49444.160000000003</v>
      </c>
      <c r="G28" s="41">
        <f t="shared" si="0"/>
        <v>49444.160000000003</v>
      </c>
    </row>
    <row r="29" spans="1:7" ht="41.4">
      <c r="A29" s="77" t="s">
        <v>333</v>
      </c>
      <c r="B29" s="53" t="s">
        <v>192</v>
      </c>
      <c r="C29" s="33" t="s">
        <v>360</v>
      </c>
      <c r="D29" s="16" t="s">
        <v>5</v>
      </c>
      <c r="E29" s="106">
        <v>1</v>
      </c>
      <c r="F29" s="21">
        <v>9991.34</v>
      </c>
      <c r="G29" s="41">
        <f t="shared" si="0"/>
        <v>9991.34</v>
      </c>
    </row>
    <row r="30" spans="1:7" ht="41.4">
      <c r="A30" s="77" t="s">
        <v>333</v>
      </c>
      <c r="B30" s="53" t="s">
        <v>193</v>
      </c>
      <c r="C30" s="33" t="s">
        <v>361</v>
      </c>
      <c r="D30" s="16" t="s">
        <v>5</v>
      </c>
      <c r="E30" s="106">
        <v>1</v>
      </c>
      <c r="F30" s="21">
        <v>10584.96</v>
      </c>
      <c r="G30" s="41">
        <f t="shared" si="0"/>
        <v>10584.96</v>
      </c>
    </row>
    <row r="31" spans="1:7" ht="27.6">
      <c r="A31" s="77" t="s">
        <v>333</v>
      </c>
      <c r="B31" s="53" t="s">
        <v>194</v>
      </c>
      <c r="C31" s="33" t="s">
        <v>362</v>
      </c>
      <c r="D31" s="16" t="s">
        <v>5</v>
      </c>
      <c r="E31" s="106">
        <v>2</v>
      </c>
      <c r="F31" s="21">
        <v>357.6</v>
      </c>
      <c r="G31" s="41">
        <f t="shared" si="0"/>
        <v>715.2</v>
      </c>
    </row>
    <row r="32" spans="1:7" ht="28.2" thickBot="1">
      <c r="A32" s="77" t="s">
        <v>333</v>
      </c>
      <c r="B32" s="53" t="s">
        <v>331</v>
      </c>
      <c r="C32" s="33" t="s">
        <v>363</v>
      </c>
      <c r="D32" s="17" t="s">
        <v>5</v>
      </c>
      <c r="E32" s="16">
        <v>1</v>
      </c>
      <c r="F32" s="21">
        <v>305.14999999999998</v>
      </c>
      <c r="G32" s="41">
        <f t="shared" si="0"/>
        <v>305.14999999999998</v>
      </c>
    </row>
    <row r="33" spans="1:9" ht="28.2" thickBot="1">
      <c r="A33" s="77" t="s">
        <v>333</v>
      </c>
      <c r="B33" s="53" t="s">
        <v>332</v>
      </c>
      <c r="C33" s="42" t="s">
        <v>364</v>
      </c>
      <c r="D33" s="43" t="s">
        <v>33</v>
      </c>
      <c r="E33" s="44">
        <v>120</v>
      </c>
      <c r="F33" s="45">
        <v>2.38</v>
      </c>
      <c r="G33" s="46">
        <f t="shared" si="0"/>
        <v>285.60000000000002</v>
      </c>
      <c r="H33" s="47" t="s">
        <v>86</v>
      </c>
      <c r="I33" s="40">
        <f>ROUND(SUM(G5:G33),2)</f>
        <v>319806.57</v>
      </c>
    </row>
    <row r="34" spans="1:9" s="25" customFormat="1" ht="15.6">
      <c r="A34" s="78" t="s">
        <v>334</v>
      </c>
      <c r="B34" s="138" t="s">
        <v>111</v>
      </c>
      <c r="C34" s="155" t="s">
        <v>365</v>
      </c>
      <c r="D34" s="151" t="s">
        <v>370</v>
      </c>
      <c r="E34" s="151">
        <v>410</v>
      </c>
      <c r="F34" s="143">
        <v>57.22</v>
      </c>
      <c r="G34" s="58">
        <f t="shared" si="0"/>
        <v>23460.2</v>
      </c>
    </row>
    <row r="35" spans="1:9" s="25" customFormat="1" ht="15.6">
      <c r="A35" s="79" t="s">
        <v>334</v>
      </c>
      <c r="B35" s="139" t="s">
        <v>112</v>
      </c>
      <c r="C35" s="153" t="s">
        <v>366</v>
      </c>
      <c r="D35" s="145" t="s">
        <v>370</v>
      </c>
      <c r="E35" s="145">
        <v>1530</v>
      </c>
      <c r="F35" s="144">
        <v>28.61</v>
      </c>
      <c r="G35" s="41">
        <f t="shared" si="0"/>
        <v>43773.3</v>
      </c>
    </row>
    <row r="36" spans="1:9" s="25" customFormat="1" ht="27.6">
      <c r="A36" s="79" t="s">
        <v>334</v>
      </c>
      <c r="B36" s="139" t="s">
        <v>113</v>
      </c>
      <c r="C36" s="153" t="s">
        <v>367</v>
      </c>
      <c r="D36" s="145" t="s">
        <v>370</v>
      </c>
      <c r="E36" s="145">
        <v>7090</v>
      </c>
      <c r="F36" s="144">
        <v>9.5399999999999991</v>
      </c>
      <c r="G36" s="41">
        <f t="shared" si="0"/>
        <v>67638.600000000006</v>
      </c>
    </row>
    <row r="37" spans="1:9" s="25" customFormat="1" ht="16.2" thickBot="1">
      <c r="A37" s="79" t="s">
        <v>334</v>
      </c>
      <c r="B37" s="139" t="s">
        <v>114</v>
      </c>
      <c r="C37" s="153" t="s">
        <v>368</v>
      </c>
      <c r="D37" s="145" t="s">
        <v>371</v>
      </c>
      <c r="E37" s="145">
        <v>9400</v>
      </c>
      <c r="F37" s="144">
        <v>3.58</v>
      </c>
      <c r="G37" s="41">
        <f t="shared" si="0"/>
        <v>33652</v>
      </c>
    </row>
    <row r="38" spans="1:9" s="25" customFormat="1" ht="28.2" thickBot="1">
      <c r="A38" s="82" t="s">
        <v>334</v>
      </c>
      <c r="B38" s="141" t="s">
        <v>116</v>
      </c>
      <c r="C38" s="156" t="s">
        <v>369</v>
      </c>
      <c r="D38" s="147" t="s">
        <v>370</v>
      </c>
      <c r="E38" s="147">
        <v>2550</v>
      </c>
      <c r="F38" s="148">
        <v>10.73</v>
      </c>
      <c r="G38" s="71">
        <f t="shared" si="0"/>
        <v>27361.5</v>
      </c>
      <c r="H38" s="59" t="s">
        <v>115</v>
      </c>
      <c r="I38" s="40">
        <f>ROUND(SUM(G34:G38),2)</f>
        <v>195885.6</v>
      </c>
    </row>
    <row r="39" spans="1:9" ht="14.4" thickBot="1">
      <c r="B39" s="100"/>
      <c r="C39" s="101"/>
      <c r="D39" s="140"/>
      <c r="E39" s="142" t="s">
        <v>335</v>
      </c>
      <c r="F39" s="146"/>
      <c r="G39" s="102">
        <f>SUM(G5:G38)</f>
        <v>515692.17000000016</v>
      </c>
    </row>
    <row r="40" spans="1:9">
      <c r="B40" s="29"/>
      <c r="C40" s="36"/>
      <c r="D40" s="29"/>
      <c r="E40" s="29"/>
      <c r="F40" s="23"/>
      <c r="G40" s="27"/>
    </row>
    <row r="41" spans="1:9">
      <c r="B41" s="99"/>
      <c r="C41" s="36"/>
      <c r="D41" s="29"/>
      <c r="E41" s="29"/>
      <c r="F41" s="23"/>
      <c r="G41" s="27"/>
    </row>
    <row r="42" spans="1:9">
      <c r="F42" s="18"/>
    </row>
  </sheetData>
  <sheetProtection algorithmName="SHA-512" hashValue="Gc2LMDqigpWuAZVScP+ZXYJVJe3DNJMk7b3yaoAh0v/0BARmwsdGx21QyypdIN1ppjqZPNQubfHU5amd+CG6fg==" saltValue="bQZZdTGSn63++vldi0dboQ==" spinCount="100000" sheet="1" objects="1" scenarios="1"/>
  <mergeCells count="2">
    <mergeCell ref="A1:G1"/>
    <mergeCell ref="A3:G3"/>
  </mergeCells>
  <phoneticPr fontId="7" type="noConversion"/>
  <pageMargins left="0.7" right="0.7" top="0.75" bottom="0.75" header="0.3" footer="0.3"/>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27336-B58B-497B-A45B-2CF71AFD7EE7}">
  <sheetPr codeName="Sheet3"/>
  <dimension ref="A1:I64"/>
  <sheetViews>
    <sheetView topLeftCell="A50" zoomScaleNormal="100" zoomScaleSheetLayoutView="115" workbookViewId="0">
      <selection activeCell="F5" sqref="F5:F60"/>
    </sheetView>
  </sheetViews>
  <sheetFormatPr defaultColWidth="9.21875" defaultRowHeight="13.8"/>
  <cols>
    <col min="1" max="1" width="36.21875" style="74" customWidth="1"/>
    <col min="2" max="2" width="7.77734375" style="30" customWidth="1"/>
    <col min="3" max="3" width="67.21875" style="37" customWidth="1"/>
    <col min="4" max="4" width="9.21875" style="18"/>
    <col min="5" max="5" width="16.21875" style="18" customWidth="1"/>
    <col min="6" max="6" width="16.77734375" style="19" customWidth="1"/>
    <col min="7" max="7" width="16.5546875" style="26" customWidth="1"/>
    <col min="8" max="8" width="17.77734375" style="24" customWidth="1"/>
    <col min="9" max="9" width="13.21875" style="24" customWidth="1"/>
    <col min="10" max="16384" width="9.21875" style="24"/>
  </cols>
  <sheetData>
    <row r="1" spans="1:7" ht="18" customHeight="1" thickBot="1">
      <c r="A1" s="210" t="s">
        <v>658</v>
      </c>
      <c r="B1" s="211"/>
      <c r="C1" s="211"/>
      <c r="D1" s="211"/>
      <c r="E1" s="211"/>
      <c r="F1" s="211"/>
      <c r="G1" s="212"/>
    </row>
    <row r="2" spans="1:7" ht="7.95" customHeight="1" thickBot="1">
      <c r="B2" s="3"/>
      <c r="C2" s="32"/>
      <c r="D2" s="3"/>
      <c r="E2" s="4"/>
      <c r="F2" s="20"/>
      <c r="G2" s="3"/>
    </row>
    <row r="3" spans="1:7" ht="14.55" customHeight="1" thickBot="1">
      <c r="A3" s="207" t="s">
        <v>373</v>
      </c>
      <c r="B3" s="208"/>
      <c r="C3" s="208"/>
      <c r="D3" s="208"/>
      <c r="E3" s="208"/>
      <c r="F3" s="208"/>
      <c r="G3" s="209"/>
    </row>
    <row r="4" spans="1:7" ht="42" thickBot="1">
      <c r="A4" s="75" t="s">
        <v>87</v>
      </c>
      <c r="B4" s="48" t="s">
        <v>0</v>
      </c>
      <c r="C4" s="49" t="s">
        <v>1</v>
      </c>
      <c r="D4" s="48" t="s">
        <v>2</v>
      </c>
      <c r="E4" s="50" t="s">
        <v>3</v>
      </c>
      <c r="F4" s="51" t="s">
        <v>9</v>
      </c>
      <c r="G4" s="52" t="s">
        <v>4</v>
      </c>
    </row>
    <row r="5" spans="1:7" ht="27">
      <c r="A5" s="152" t="s">
        <v>374</v>
      </c>
      <c r="B5" s="133" t="s">
        <v>433</v>
      </c>
      <c r="C5" s="134" t="s">
        <v>377</v>
      </c>
      <c r="D5" s="135" t="s">
        <v>24</v>
      </c>
      <c r="E5" s="56">
        <v>27</v>
      </c>
      <c r="F5" s="57">
        <v>1035.8499999999999</v>
      </c>
      <c r="G5" s="137">
        <f>ROUND((E5*F5),2)</f>
        <v>27967.95</v>
      </c>
    </row>
    <row r="6" spans="1:7" ht="27">
      <c r="A6" s="125" t="s">
        <v>374</v>
      </c>
      <c r="B6" s="16" t="s">
        <v>434</v>
      </c>
      <c r="C6" s="153" t="s">
        <v>378</v>
      </c>
      <c r="D6" s="17" t="s">
        <v>24</v>
      </c>
      <c r="E6" s="104">
        <v>40</v>
      </c>
      <c r="F6" s="105">
        <v>1115.71</v>
      </c>
      <c r="G6" s="41">
        <f>ROUND((E6*F6),2)</f>
        <v>44628.4</v>
      </c>
    </row>
    <row r="7" spans="1:7" ht="27">
      <c r="A7" s="125" t="s">
        <v>374</v>
      </c>
      <c r="B7" s="16" t="s">
        <v>435</v>
      </c>
      <c r="C7" s="153" t="s">
        <v>379</v>
      </c>
      <c r="D7" s="17" t="s">
        <v>24</v>
      </c>
      <c r="E7" s="16">
        <v>40</v>
      </c>
      <c r="F7" s="21">
        <v>70.33</v>
      </c>
      <c r="G7" s="41">
        <f t="shared" ref="G7:G60" si="0">ROUND((E7*F7),2)</f>
        <v>2813.2</v>
      </c>
    </row>
    <row r="8" spans="1:7" ht="27">
      <c r="A8" s="125" t="s">
        <v>374</v>
      </c>
      <c r="B8" s="16" t="s">
        <v>436</v>
      </c>
      <c r="C8" s="153" t="s">
        <v>380</v>
      </c>
      <c r="D8" s="17" t="s">
        <v>24</v>
      </c>
      <c r="E8" s="16">
        <v>3</v>
      </c>
      <c r="F8" s="21">
        <v>72.709999999999994</v>
      </c>
      <c r="G8" s="41">
        <f t="shared" si="0"/>
        <v>218.13</v>
      </c>
    </row>
    <row r="9" spans="1:7" ht="27">
      <c r="A9" s="125" t="s">
        <v>374</v>
      </c>
      <c r="B9" s="16" t="s">
        <v>437</v>
      </c>
      <c r="C9" s="33" t="s">
        <v>381</v>
      </c>
      <c r="D9" s="17" t="s">
        <v>24</v>
      </c>
      <c r="E9" s="16">
        <v>67</v>
      </c>
      <c r="F9" s="21">
        <v>125.16</v>
      </c>
      <c r="G9" s="41">
        <f t="shared" si="0"/>
        <v>8385.7199999999993</v>
      </c>
    </row>
    <row r="10" spans="1:7" ht="27.6">
      <c r="A10" s="125" t="s">
        <v>374</v>
      </c>
      <c r="B10" s="16" t="s">
        <v>438</v>
      </c>
      <c r="C10" s="33" t="s">
        <v>382</v>
      </c>
      <c r="D10" s="17" t="s">
        <v>24</v>
      </c>
      <c r="E10" s="16">
        <v>40</v>
      </c>
      <c r="F10" s="21">
        <v>319.45999999999998</v>
      </c>
      <c r="G10" s="41">
        <f t="shared" si="0"/>
        <v>12778.4</v>
      </c>
    </row>
    <row r="11" spans="1:7" ht="41.4">
      <c r="A11" s="125" t="s">
        <v>374</v>
      </c>
      <c r="B11" s="16" t="s">
        <v>439</v>
      </c>
      <c r="C11" s="33" t="s">
        <v>383</v>
      </c>
      <c r="D11" s="17" t="s">
        <v>24</v>
      </c>
      <c r="E11" s="16">
        <v>30</v>
      </c>
      <c r="F11" s="21">
        <v>339.72</v>
      </c>
      <c r="G11" s="41">
        <f t="shared" si="0"/>
        <v>10191.6</v>
      </c>
    </row>
    <row r="12" spans="1:7" ht="27.6">
      <c r="A12" s="125" t="s">
        <v>374</v>
      </c>
      <c r="B12" s="16" t="s">
        <v>440</v>
      </c>
      <c r="C12" s="33" t="s">
        <v>384</v>
      </c>
      <c r="D12" s="17" t="s">
        <v>33</v>
      </c>
      <c r="E12" s="16">
        <v>1850</v>
      </c>
      <c r="F12" s="21">
        <v>3.58</v>
      </c>
      <c r="G12" s="41">
        <f t="shared" si="0"/>
        <v>6623</v>
      </c>
    </row>
    <row r="13" spans="1:7" ht="27">
      <c r="A13" s="125" t="s">
        <v>374</v>
      </c>
      <c r="B13" s="16" t="s">
        <v>441</v>
      </c>
      <c r="C13" s="154" t="s">
        <v>385</v>
      </c>
      <c r="D13" s="17" t="s">
        <v>33</v>
      </c>
      <c r="E13" s="16">
        <v>580</v>
      </c>
      <c r="F13" s="21">
        <v>1.19</v>
      </c>
      <c r="G13" s="41">
        <f t="shared" si="0"/>
        <v>690.2</v>
      </c>
    </row>
    <row r="14" spans="1:7" ht="27">
      <c r="A14" s="125" t="s">
        <v>374</v>
      </c>
      <c r="B14" s="16" t="s">
        <v>442</v>
      </c>
      <c r="C14" s="33" t="s">
        <v>386</v>
      </c>
      <c r="D14" s="17" t="s">
        <v>24</v>
      </c>
      <c r="E14" s="16">
        <v>67</v>
      </c>
      <c r="F14" s="21">
        <v>17.88</v>
      </c>
      <c r="G14" s="41">
        <f t="shared" si="0"/>
        <v>1197.96</v>
      </c>
    </row>
    <row r="15" spans="1:7" ht="27">
      <c r="A15" s="125" t="s">
        <v>374</v>
      </c>
      <c r="B15" s="16" t="s">
        <v>443</v>
      </c>
      <c r="C15" s="33" t="s">
        <v>387</v>
      </c>
      <c r="D15" s="17" t="s">
        <v>24</v>
      </c>
      <c r="E15" s="16">
        <v>136</v>
      </c>
      <c r="F15" s="21">
        <v>4.17</v>
      </c>
      <c r="G15" s="41">
        <f t="shared" si="0"/>
        <v>567.12</v>
      </c>
    </row>
    <row r="16" spans="1:7" ht="27.6">
      <c r="A16" s="125" t="s">
        <v>374</v>
      </c>
      <c r="B16" s="16" t="s">
        <v>444</v>
      </c>
      <c r="C16" s="34" t="s">
        <v>388</v>
      </c>
      <c r="D16" s="17" t="s">
        <v>33</v>
      </c>
      <c r="E16" s="16">
        <v>1578</v>
      </c>
      <c r="F16" s="21">
        <v>1.91</v>
      </c>
      <c r="G16" s="41">
        <f t="shared" si="0"/>
        <v>3013.98</v>
      </c>
    </row>
    <row r="17" spans="1:9" ht="27.6">
      <c r="A17" s="125" t="s">
        <v>374</v>
      </c>
      <c r="B17" s="16" t="s">
        <v>445</v>
      </c>
      <c r="C17" s="33" t="s">
        <v>389</v>
      </c>
      <c r="D17" s="16" t="s">
        <v>33</v>
      </c>
      <c r="E17" s="108">
        <v>219</v>
      </c>
      <c r="F17" s="21">
        <v>2.5</v>
      </c>
      <c r="G17" s="41">
        <f t="shared" si="0"/>
        <v>547.5</v>
      </c>
    </row>
    <row r="18" spans="1:9" ht="82.8">
      <c r="A18" s="125" t="s">
        <v>374</v>
      </c>
      <c r="B18" s="16" t="s">
        <v>446</v>
      </c>
      <c r="C18" s="33" t="s">
        <v>390</v>
      </c>
      <c r="D18" s="16" t="s">
        <v>24</v>
      </c>
      <c r="E18" s="108">
        <v>1</v>
      </c>
      <c r="F18" s="21">
        <v>95.36</v>
      </c>
      <c r="G18" s="41">
        <f t="shared" si="0"/>
        <v>95.36</v>
      </c>
    </row>
    <row r="19" spans="1:9" ht="82.8">
      <c r="A19" s="125" t="s">
        <v>374</v>
      </c>
      <c r="B19" s="16" t="s">
        <v>447</v>
      </c>
      <c r="C19" s="33" t="s">
        <v>391</v>
      </c>
      <c r="D19" s="16" t="s">
        <v>24</v>
      </c>
      <c r="E19" s="16">
        <v>67</v>
      </c>
      <c r="F19" s="21">
        <v>60.79</v>
      </c>
      <c r="G19" s="41">
        <f>ROUND((E19*F19),2)</f>
        <v>4072.93</v>
      </c>
    </row>
    <row r="20" spans="1:9" ht="27">
      <c r="A20" s="125" t="s">
        <v>374</v>
      </c>
      <c r="B20" s="16" t="s">
        <v>448</v>
      </c>
      <c r="C20" s="33" t="s">
        <v>392</v>
      </c>
      <c r="D20" s="17" t="s">
        <v>33</v>
      </c>
      <c r="E20" s="16">
        <v>136</v>
      </c>
      <c r="F20" s="21">
        <v>3.81</v>
      </c>
      <c r="G20" s="41">
        <f>ROUND((E20*F20),2)</f>
        <v>518.16</v>
      </c>
    </row>
    <row r="21" spans="1:9" ht="27">
      <c r="A21" s="125" t="s">
        <v>374</v>
      </c>
      <c r="B21" s="16" t="s">
        <v>449</v>
      </c>
      <c r="C21" s="33" t="s">
        <v>393</v>
      </c>
      <c r="D21" s="16" t="s">
        <v>33</v>
      </c>
      <c r="E21" s="16">
        <v>1578</v>
      </c>
      <c r="F21" s="21">
        <v>0.6</v>
      </c>
      <c r="G21" s="41">
        <f>ROUND((E21*F21),2)</f>
        <v>946.8</v>
      </c>
    </row>
    <row r="22" spans="1:9" ht="27">
      <c r="A22" s="125" t="s">
        <v>374</v>
      </c>
      <c r="B22" s="16" t="s">
        <v>450</v>
      </c>
      <c r="C22" s="153" t="s">
        <v>394</v>
      </c>
      <c r="D22" s="150" t="s">
        <v>24</v>
      </c>
      <c r="E22" s="107">
        <v>5</v>
      </c>
      <c r="F22" s="21">
        <v>3.58</v>
      </c>
      <c r="G22" s="41">
        <f t="shared" si="0"/>
        <v>17.899999999999999</v>
      </c>
    </row>
    <row r="23" spans="1:9" ht="97.2" thickBot="1">
      <c r="A23" s="125" t="s">
        <v>374</v>
      </c>
      <c r="B23" s="16" t="s">
        <v>451</v>
      </c>
      <c r="C23" s="153" t="s">
        <v>395</v>
      </c>
      <c r="D23" s="150" t="s">
        <v>396</v>
      </c>
      <c r="E23" s="107">
        <v>1</v>
      </c>
      <c r="F23" s="21">
        <v>1859.52</v>
      </c>
      <c r="G23" s="41">
        <f t="shared" si="0"/>
        <v>1859.52</v>
      </c>
    </row>
    <row r="24" spans="1:9" ht="28.2" thickBot="1">
      <c r="A24" s="125" t="s">
        <v>375</v>
      </c>
      <c r="B24" s="16" t="s">
        <v>453</v>
      </c>
      <c r="C24" s="42" t="s">
        <v>376</v>
      </c>
      <c r="D24" s="43" t="s">
        <v>33</v>
      </c>
      <c r="E24" s="44">
        <v>55</v>
      </c>
      <c r="F24" s="45">
        <v>14.3</v>
      </c>
      <c r="G24" s="46">
        <f t="shared" si="0"/>
        <v>786.5</v>
      </c>
      <c r="H24" s="47" t="s">
        <v>86</v>
      </c>
      <c r="I24" s="40">
        <f>ROUND(SUM(G5:G24),2)</f>
        <v>127920.33</v>
      </c>
    </row>
    <row r="25" spans="1:9" s="25" customFormat="1" ht="27.6">
      <c r="A25" s="78" t="s">
        <v>402</v>
      </c>
      <c r="B25" s="138" t="s">
        <v>454</v>
      </c>
      <c r="C25" s="155" t="s">
        <v>403</v>
      </c>
      <c r="D25" s="161" t="s">
        <v>33</v>
      </c>
      <c r="E25" s="162">
        <v>578</v>
      </c>
      <c r="F25" s="143">
        <v>16.690000000000001</v>
      </c>
      <c r="G25" s="58">
        <f t="shared" si="0"/>
        <v>9646.82</v>
      </c>
    </row>
    <row r="26" spans="1:9" s="25" customFormat="1" ht="27.6">
      <c r="A26" s="125" t="s">
        <v>402</v>
      </c>
      <c r="B26" s="157" t="s">
        <v>455</v>
      </c>
      <c r="C26" s="159" t="s">
        <v>404</v>
      </c>
      <c r="D26" s="161" t="s">
        <v>33</v>
      </c>
      <c r="E26" s="163">
        <v>1000</v>
      </c>
      <c r="F26" s="158">
        <v>7.75</v>
      </c>
      <c r="G26" s="41">
        <f>ROUND((E26*F26),2)</f>
        <v>7750</v>
      </c>
    </row>
    <row r="27" spans="1:9" s="25" customFormat="1" ht="27.6">
      <c r="A27" s="125" t="s">
        <v>402</v>
      </c>
      <c r="B27" s="157" t="s">
        <v>456</v>
      </c>
      <c r="C27" s="110" t="s">
        <v>405</v>
      </c>
      <c r="D27" s="161" t="s">
        <v>24</v>
      </c>
      <c r="E27" s="163">
        <v>67</v>
      </c>
      <c r="F27" s="158">
        <v>60.79</v>
      </c>
      <c r="G27" s="41">
        <f t="shared" ref="G27:G59" si="1">ROUND((E27*F27),2)</f>
        <v>4072.93</v>
      </c>
    </row>
    <row r="28" spans="1:9" s="25" customFormat="1" ht="27.6">
      <c r="A28" s="125" t="s">
        <v>402</v>
      </c>
      <c r="B28" s="157" t="s">
        <v>457</v>
      </c>
      <c r="C28" s="160" t="s">
        <v>406</v>
      </c>
      <c r="D28" s="161" t="s">
        <v>24</v>
      </c>
      <c r="E28" s="163">
        <v>67</v>
      </c>
      <c r="F28" s="158">
        <v>38.14</v>
      </c>
      <c r="G28" s="41">
        <f t="shared" si="1"/>
        <v>2555.38</v>
      </c>
    </row>
    <row r="29" spans="1:9" s="25" customFormat="1" ht="27.6">
      <c r="A29" s="125" t="s">
        <v>402</v>
      </c>
      <c r="B29" s="157" t="s">
        <v>458</v>
      </c>
      <c r="C29" s="160" t="s">
        <v>407</v>
      </c>
      <c r="D29" s="161" t="s">
        <v>24</v>
      </c>
      <c r="E29" s="163">
        <v>40</v>
      </c>
      <c r="F29" s="158">
        <v>19.07</v>
      </c>
      <c r="G29" s="41">
        <f t="shared" si="1"/>
        <v>762.8</v>
      </c>
    </row>
    <row r="30" spans="1:9" s="25" customFormat="1" ht="27.6">
      <c r="A30" s="125" t="s">
        <v>402</v>
      </c>
      <c r="B30" s="157" t="s">
        <v>459</v>
      </c>
      <c r="C30" s="160" t="s">
        <v>408</v>
      </c>
      <c r="D30" s="161" t="s">
        <v>24</v>
      </c>
      <c r="E30" s="163">
        <v>3</v>
      </c>
      <c r="F30" s="158">
        <v>19.07</v>
      </c>
      <c r="G30" s="41">
        <f t="shared" si="1"/>
        <v>57.21</v>
      </c>
    </row>
    <row r="31" spans="1:9" s="25" customFormat="1" ht="27.6">
      <c r="A31" s="125" t="s">
        <v>402</v>
      </c>
      <c r="B31" s="157" t="s">
        <v>460</v>
      </c>
      <c r="C31" s="160" t="s">
        <v>409</v>
      </c>
      <c r="D31" s="161" t="s">
        <v>24</v>
      </c>
      <c r="E31" s="164">
        <v>67</v>
      </c>
      <c r="F31" s="158">
        <v>14.3</v>
      </c>
      <c r="G31" s="41">
        <f t="shared" si="1"/>
        <v>958.1</v>
      </c>
    </row>
    <row r="32" spans="1:9" s="25" customFormat="1" ht="27.6">
      <c r="A32" s="125" t="s">
        <v>402</v>
      </c>
      <c r="B32" s="157" t="s">
        <v>461</v>
      </c>
      <c r="C32" s="160" t="s">
        <v>410</v>
      </c>
      <c r="D32" s="161" t="s">
        <v>24</v>
      </c>
      <c r="E32" s="164">
        <v>70</v>
      </c>
      <c r="F32" s="158">
        <v>14.3</v>
      </c>
      <c r="G32" s="41">
        <f t="shared" si="1"/>
        <v>1001</v>
      </c>
    </row>
    <row r="33" spans="1:7" s="25" customFormat="1" ht="27.6">
      <c r="A33" s="125" t="s">
        <v>402</v>
      </c>
      <c r="B33" s="157" t="s">
        <v>462</v>
      </c>
      <c r="C33" s="110" t="s">
        <v>429</v>
      </c>
      <c r="D33" s="161" t="s">
        <v>33</v>
      </c>
      <c r="E33" s="164">
        <v>272</v>
      </c>
      <c r="F33" s="158">
        <v>1.79</v>
      </c>
      <c r="G33" s="41">
        <f t="shared" si="1"/>
        <v>486.88</v>
      </c>
    </row>
    <row r="34" spans="1:7" s="25" customFormat="1" ht="27.6">
      <c r="A34" s="125" t="s">
        <v>402</v>
      </c>
      <c r="B34" s="157" t="s">
        <v>463</v>
      </c>
      <c r="C34" s="110" t="s">
        <v>430</v>
      </c>
      <c r="D34" s="161" t="s">
        <v>33</v>
      </c>
      <c r="E34" s="164">
        <v>580</v>
      </c>
      <c r="F34" s="158">
        <v>1.79</v>
      </c>
      <c r="G34" s="41">
        <f t="shared" si="1"/>
        <v>1038.2</v>
      </c>
    </row>
    <row r="35" spans="1:7" s="25" customFormat="1" ht="27.6">
      <c r="A35" s="125" t="s">
        <v>402</v>
      </c>
      <c r="B35" s="157" t="s">
        <v>464</v>
      </c>
      <c r="C35" s="160" t="s">
        <v>411</v>
      </c>
      <c r="D35" s="161" t="s">
        <v>33</v>
      </c>
      <c r="E35" s="164">
        <v>1359</v>
      </c>
      <c r="F35" s="158">
        <v>1.43</v>
      </c>
      <c r="G35" s="41">
        <f t="shared" si="1"/>
        <v>1943.37</v>
      </c>
    </row>
    <row r="36" spans="1:7" s="25" customFormat="1" ht="27.6">
      <c r="A36" s="125" t="s">
        <v>402</v>
      </c>
      <c r="B36" s="157" t="s">
        <v>465</v>
      </c>
      <c r="C36" s="153" t="s">
        <v>426</v>
      </c>
      <c r="D36" s="161" t="s">
        <v>33</v>
      </c>
      <c r="E36" s="164">
        <v>219</v>
      </c>
      <c r="F36" s="158">
        <v>1.79</v>
      </c>
      <c r="G36" s="41">
        <f t="shared" si="1"/>
        <v>392.01</v>
      </c>
    </row>
    <row r="37" spans="1:7" s="25" customFormat="1" ht="27.6">
      <c r="A37" s="125" t="s">
        <v>402</v>
      </c>
      <c r="B37" s="157" t="s">
        <v>466</v>
      </c>
      <c r="C37" s="153" t="s">
        <v>412</v>
      </c>
      <c r="D37" s="161" t="s">
        <v>33</v>
      </c>
      <c r="E37" s="164">
        <v>219</v>
      </c>
      <c r="F37" s="158">
        <v>1.43</v>
      </c>
      <c r="G37" s="41">
        <f t="shared" si="1"/>
        <v>313.17</v>
      </c>
    </row>
    <row r="38" spans="1:7" s="25" customFormat="1" ht="27.6">
      <c r="A38" s="125" t="s">
        <v>402</v>
      </c>
      <c r="B38" s="157" t="s">
        <v>467</v>
      </c>
      <c r="C38" s="153" t="s">
        <v>427</v>
      </c>
      <c r="D38" s="161" t="s">
        <v>33</v>
      </c>
      <c r="E38" s="164">
        <v>1578</v>
      </c>
      <c r="F38" s="158">
        <v>1.79</v>
      </c>
      <c r="G38" s="41">
        <f t="shared" si="1"/>
        <v>2824.62</v>
      </c>
    </row>
    <row r="39" spans="1:7" s="25" customFormat="1" ht="27.6">
      <c r="A39" s="125" t="s">
        <v>402</v>
      </c>
      <c r="B39" s="157" t="s">
        <v>468</v>
      </c>
      <c r="C39" s="160" t="s">
        <v>431</v>
      </c>
      <c r="D39" s="161" t="s">
        <v>24</v>
      </c>
      <c r="E39" s="164">
        <v>137</v>
      </c>
      <c r="F39" s="158">
        <v>8.34</v>
      </c>
      <c r="G39" s="41">
        <f t="shared" si="1"/>
        <v>1142.58</v>
      </c>
    </row>
    <row r="40" spans="1:7" s="25" customFormat="1" ht="27.6">
      <c r="A40" s="125" t="s">
        <v>402</v>
      </c>
      <c r="B40" s="157" t="s">
        <v>469</v>
      </c>
      <c r="C40" s="160" t="s">
        <v>413</v>
      </c>
      <c r="D40" s="161" t="s">
        <v>24</v>
      </c>
      <c r="E40" s="164">
        <v>68</v>
      </c>
      <c r="F40" s="158">
        <v>2.38</v>
      </c>
      <c r="G40" s="41">
        <f t="shared" si="1"/>
        <v>161.84</v>
      </c>
    </row>
    <row r="41" spans="1:7" s="25" customFormat="1" ht="27.6">
      <c r="A41" s="125" t="s">
        <v>402</v>
      </c>
      <c r="B41" s="157" t="s">
        <v>470</v>
      </c>
      <c r="C41" s="110" t="s">
        <v>414</v>
      </c>
      <c r="D41" s="161" t="s">
        <v>396</v>
      </c>
      <c r="E41" s="164">
        <v>1</v>
      </c>
      <c r="F41" s="158">
        <v>61.98</v>
      </c>
      <c r="G41" s="41">
        <f t="shared" si="1"/>
        <v>61.98</v>
      </c>
    </row>
    <row r="42" spans="1:7" s="25" customFormat="1" ht="27.6">
      <c r="A42" s="125" t="s">
        <v>402</v>
      </c>
      <c r="B42" s="157" t="s">
        <v>471</v>
      </c>
      <c r="C42" s="110" t="s">
        <v>415</v>
      </c>
      <c r="D42" s="161" t="s">
        <v>396</v>
      </c>
      <c r="E42" s="164">
        <v>67</v>
      </c>
      <c r="F42" s="158">
        <v>51.26</v>
      </c>
      <c r="G42" s="41">
        <f t="shared" si="1"/>
        <v>3434.42</v>
      </c>
    </row>
    <row r="43" spans="1:7" s="25" customFormat="1" ht="27.6">
      <c r="A43" s="125" t="s">
        <v>402</v>
      </c>
      <c r="B43" s="157" t="s">
        <v>472</v>
      </c>
      <c r="C43" s="110" t="s">
        <v>416</v>
      </c>
      <c r="D43" s="161" t="s">
        <v>33</v>
      </c>
      <c r="E43" s="164">
        <v>136</v>
      </c>
      <c r="F43" s="158">
        <v>14.3</v>
      </c>
      <c r="G43" s="41">
        <f t="shared" si="1"/>
        <v>1944.8</v>
      </c>
    </row>
    <row r="44" spans="1:7" s="25" customFormat="1" ht="27.6">
      <c r="A44" s="125" t="s">
        <v>402</v>
      </c>
      <c r="B44" s="157" t="s">
        <v>473</v>
      </c>
      <c r="C44" s="110" t="s">
        <v>417</v>
      </c>
      <c r="D44" s="161" t="s">
        <v>396</v>
      </c>
      <c r="E44" s="164">
        <v>68</v>
      </c>
      <c r="F44" s="158">
        <v>2.38</v>
      </c>
      <c r="G44" s="41">
        <f t="shared" si="1"/>
        <v>161.84</v>
      </c>
    </row>
    <row r="45" spans="1:7" s="25" customFormat="1" ht="27.6">
      <c r="A45" s="125" t="s">
        <v>402</v>
      </c>
      <c r="B45" s="157" t="s">
        <v>474</v>
      </c>
      <c r="C45" s="153" t="s">
        <v>418</v>
      </c>
      <c r="D45" s="161" t="s">
        <v>396</v>
      </c>
      <c r="E45" s="164">
        <v>1</v>
      </c>
      <c r="F45" s="158">
        <v>1430.4</v>
      </c>
      <c r="G45" s="41">
        <f t="shared" si="1"/>
        <v>1430.4</v>
      </c>
    </row>
    <row r="46" spans="1:7" s="25" customFormat="1" ht="27.6">
      <c r="A46" s="125" t="s">
        <v>402</v>
      </c>
      <c r="B46" s="157" t="s">
        <v>475</v>
      </c>
      <c r="C46" s="153" t="s">
        <v>419</v>
      </c>
      <c r="D46" s="161" t="s">
        <v>24</v>
      </c>
      <c r="E46" s="164">
        <v>68</v>
      </c>
      <c r="F46" s="158">
        <v>1.19</v>
      </c>
      <c r="G46" s="41">
        <f t="shared" si="1"/>
        <v>80.92</v>
      </c>
    </row>
    <row r="47" spans="1:7" s="25" customFormat="1" ht="27.6">
      <c r="A47" s="125" t="s">
        <v>402</v>
      </c>
      <c r="B47" s="157" t="s">
        <v>476</v>
      </c>
      <c r="C47" s="110" t="s">
        <v>420</v>
      </c>
      <c r="D47" s="161" t="s">
        <v>24</v>
      </c>
      <c r="E47" s="164">
        <v>3</v>
      </c>
      <c r="F47" s="158">
        <v>29.8</v>
      </c>
      <c r="G47" s="41">
        <f t="shared" si="1"/>
        <v>89.4</v>
      </c>
    </row>
    <row r="48" spans="1:7" s="25" customFormat="1" ht="27.6">
      <c r="A48" s="125" t="s">
        <v>402</v>
      </c>
      <c r="B48" s="157" t="s">
        <v>477</v>
      </c>
      <c r="C48" s="110" t="s">
        <v>421</v>
      </c>
      <c r="D48" s="161" t="s">
        <v>33</v>
      </c>
      <c r="E48" s="164">
        <v>1578</v>
      </c>
      <c r="F48" s="158">
        <v>0.12</v>
      </c>
      <c r="G48" s="41">
        <f>ROUND((E48*F48),2)</f>
        <v>189.36</v>
      </c>
    </row>
    <row r="49" spans="1:9" s="25" customFormat="1" ht="27.6">
      <c r="A49" s="125" t="s">
        <v>402</v>
      </c>
      <c r="B49" s="157" t="s">
        <v>478</v>
      </c>
      <c r="C49" s="110" t="s">
        <v>422</v>
      </c>
      <c r="D49" s="161" t="s">
        <v>24</v>
      </c>
      <c r="E49" s="164">
        <v>67</v>
      </c>
      <c r="F49" s="158">
        <v>3.58</v>
      </c>
      <c r="G49" s="41">
        <f t="shared" si="1"/>
        <v>239.86</v>
      </c>
    </row>
    <row r="50" spans="1:9" s="25" customFormat="1" ht="27.6">
      <c r="A50" s="125" t="s">
        <v>402</v>
      </c>
      <c r="B50" s="157" t="s">
        <v>479</v>
      </c>
      <c r="C50" s="110" t="s">
        <v>423</v>
      </c>
      <c r="D50" s="161" t="s">
        <v>24</v>
      </c>
      <c r="E50" s="164">
        <v>1</v>
      </c>
      <c r="F50" s="158">
        <v>149</v>
      </c>
      <c r="G50" s="41">
        <f t="shared" si="1"/>
        <v>149</v>
      </c>
    </row>
    <row r="51" spans="1:9" s="25" customFormat="1" ht="27.6">
      <c r="A51" s="125" t="s">
        <v>402</v>
      </c>
      <c r="B51" s="157" t="s">
        <v>480</v>
      </c>
      <c r="C51" s="110" t="s">
        <v>424</v>
      </c>
      <c r="D51" s="161" t="s">
        <v>24</v>
      </c>
      <c r="E51" s="164">
        <v>1</v>
      </c>
      <c r="F51" s="158">
        <v>298</v>
      </c>
      <c r="G51" s="41">
        <f t="shared" si="1"/>
        <v>298</v>
      </c>
    </row>
    <row r="52" spans="1:9" s="25" customFormat="1" ht="27.6">
      <c r="A52" s="125" t="s">
        <v>402</v>
      </c>
      <c r="B52" s="157" t="s">
        <v>481</v>
      </c>
      <c r="C52" s="110" t="s">
        <v>425</v>
      </c>
      <c r="D52" s="161" t="s">
        <v>33</v>
      </c>
      <c r="E52" s="164">
        <v>2</v>
      </c>
      <c r="F52" s="158">
        <v>14.3</v>
      </c>
      <c r="G52" s="41">
        <f t="shared" si="1"/>
        <v>28.6</v>
      </c>
    </row>
    <row r="53" spans="1:9" s="25" customFormat="1" ht="27.6">
      <c r="A53" s="125" t="s">
        <v>402</v>
      </c>
      <c r="B53" s="157" t="s">
        <v>482</v>
      </c>
      <c r="C53" s="153" t="s">
        <v>428</v>
      </c>
      <c r="D53" s="161" t="s">
        <v>33</v>
      </c>
      <c r="E53" s="163">
        <v>2</v>
      </c>
      <c r="F53" s="158">
        <v>9.5399999999999991</v>
      </c>
      <c r="G53" s="41">
        <f t="shared" si="1"/>
        <v>19.079999999999998</v>
      </c>
    </row>
    <row r="54" spans="1:9" s="25" customFormat="1" ht="27.6">
      <c r="A54" s="125" t="s">
        <v>432</v>
      </c>
      <c r="B54" s="157" t="s">
        <v>483</v>
      </c>
      <c r="C54" s="155" t="s">
        <v>495</v>
      </c>
      <c r="D54" s="161" t="s">
        <v>187</v>
      </c>
      <c r="E54" s="151">
        <v>3.6</v>
      </c>
      <c r="F54" s="158">
        <v>60.92</v>
      </c>
      <c r="G54" s="41">
        <f t="shared" si="1"/>
        <v>219.31</v>
      </c>
    </row>
    <row r="55" spans="1:9" s="25" customFormat="1" ht="27.6">
      <c r="A55" s="125" t="s">
        <v>432</v>
      </c>
      <c r="B55" s="157" t="s">
        <v>484</v>
      </c>
      <c r="C55" s="155" t="s">
        <v>499</v>
      </c>
      <c r="D55" s="161" t="s">
        <v>329</v>
      </c>
      <c r="E55" s="151">
        <v>75</v>
      </c>
      <c r="F55" s="158">
        <v>14.91</v>
      </c>
      <c r="G55" s="41">
        <f t="shared" si="1"/>
        <v>1118.25</v>
      </c>
    </row>
    <row r="56" spans="1:9" s="25" customFormat="1" ht="27.6">
      <c r="A56" s="125" t="s">
        <v>432</v>
      </c>
      <c r="B56" s="157" t="s">
        <v>485</v>
      </c>
      <c r="C56" s="155" t="s">
        <v>498</v>
      </c>
      <c r="D56" s="161" t="s">
        <v>329</v>
      </c>
      <c r="E56" s="151">
        <v>90</v>
      </c>
      <c r="F56" s="158">
        <v>1.19</v>
      </c>
      <c r="G56" s="41">
        <f t="shared" si="1"/>
        <v>107.1</v>
      </c>
    </row>
    <row r="57" spans="1:9" s="25" customFormat="1" ht="27.6">
      <c r="A57" s="125" t="s">
        <v>432</v>
      </c>
      <c r="B57" s="157" t="s">
        <v>486</v>
      </c>
      <c r="C57" s="155" t="s">
        <v>497</v>
      </c>
      <c r="D57" s="161" t="s">
        <v>329</v>
      </c>
      <c r="E57" s="151">
        <v>180</v>
      </c>
      <c r="F57" s="158">
        <v>0.72</v>
      </c>
      <c r="G57" s="41">
        <f t="shared" si="1"/>
        <v>129.6</v>
      </c>
    </row>
    <row r="58" spans="1:9" s="25" customFormat="1" ht="27.6">
      <c r="A58" s="125" t="s">
        <v>432</v>
      </c>
      <c r="B58" s="157" t="s">
        <v>487</v>
      </c>
      <c r="C58" s="155" t="s">
        <v>496</v>
      </c>
      <c r="D58" s="161" t="s">
        <v>329</v>
      </c>
      <c r="E58" s="151">
        <v>225</v>
      </c>
      <c r="F58" s="158">
        <v>1.1399999999999999</v>
      </c>
      <c r="G58" s="41">
        <f t="shared" si="1"/>
        <v>256.5</v>
      </c>
    </row>
    <row r="59" spans="1:9" s="25" customFormat="1" ht="28.2" thickBot="1">
      <c r="A59" s="125" t="s">
        <v>488</v>
      </c>
      <c r="B59" s="157" t="s">
        <v>489</v>
      </c>
      <c r="C59" s="155" t="s">
        <v>492</v>
      </c>
      <c r="D59" s="161" t="s">
        <v>33</v>
      </c>
      <c r="E59" s="162">
        <v>55</v>
      </c>
      <c r="F59" s="158">
        <v>17.88</v>
      </c>
      <c r="G59" s="41">
        <f t="shared" si="1"/>
        <v>983.4</v>
      </c>
    </row>
    <row r="60" spans="1:9" s="25" customFormat="1" ht="28.2" thickBot="1">
      <c r="A60" s="125" t="s">
        <v>488</v>
      </c>
      <c r="B60" s="157" t="s">
        <v>490</v>
      </c>
      <c r="C60" s="156" t="s">
        <v>493</v>
      </c>
      <c r="D60" s="43" t="s">
        <v>33</v>
      </c>
      <c r="E60" s="165">
        <v>55</v>
      </c>
      <c r="F60" s="148">
        <v>11.92</v>
      </c>
      <c r="G60" s="71">
        <f t="shared" si="0"/>
        <v>655.6</v>
      </c>
      <c r="H60" s="59" t="s">
        <v>115</v>
      </c>
      <c r="I60" s="40">
        <f>ROUND(SUM(G25:G60),2)</f>
        <v>46704.33</v>
      </c>
    </row>
    <row r="61" spans="1:9" ht="14.4" thickBot="1">
      <c r="B61" s="100"/>
      <c r="C61" s="101"/>
      <c r="D61" s="140"/>
      <c r="E61" s="142" t="s">
        <v>491</v>
      </c>
      <c r="F61" s="146"/>
      <c r="G61" s="102">
        <f>SUM(G5:G60)</f>
        <v>174624.65999999997</v>
      </c>
    </row>
    <row r="62" spans="1:9">
      <c r="B62" s="29"/>
      <c r="C62" s="36"/>
      <c r="D62" s="29"/>
      <c r="E62" s="29"/>
      <c r="F62" s="23"/>
      <c r="G62" s="27"/>
    </row>
    <row r="63" spans="1:9">
      <c r="B63" s="99"/>
      <c r="C63" s="36"/>
      <c r="D63" s="29"/>
      <c r="E63" s="29"/>
      <c r="F63" s="23"/>
      <c r="G63" s="27"/>
    </row>
    <row r="64" spans="1:9">
      <c r="F64" s="18"/>
    </row>
  </sheetData>
  <sheetProtection algorithmName="SHA-512" hashValue="QVM5DHxESdvZRe6EAbZYbsr5EcdFnzmR5qJjKjrcPOHb2hMmlOnGO4Rgrxop+eUVD65kMKX37OCHydA82/NnGg==" saltValue="hnpZteHNtvv9z9QGT8AizQ==" spinCount="100000" sheet="1" objects="1" scenarios="1"/>
  <mergeCells count="2">
    <mergeCell ref="A1:G1"/>
    <mergeCell ref="A3:G3"/>
  </mergeCells>
  <phoneticPr fontId="7" type="noConversion"/>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87DAE-2FE9-4C57-BE51-BE7D0C271BDA}">
  <sheetPr codeName="Sheet5"/>
  <dimension ref="A1:I17"/>
  <sheetViews>
    <sheetView zoomScaleNormal="100" zoomScaleSheetLayoutView="115" workbookViewId="0">
      <selection activeCell="H23" sqref="H23"/>
    </sheetView>
  </sheetViews>
  <sheetFormatPr defaultColWidth="9.21875" defaultRowHeight="13.8"/>
  <cols>
    <col min="1" max="1" width="36.21875" style="74" customWidth="1"/>
    <col min="2" max="2" width="7.77734375" style="30" customWidth="1"/>
    <col min="3" max="3" width="67.21875" style="37" customWidth="1"/>
    <col min="4" max="4" width="9.21875" style="18"/>
    <col min="5" max="5" width="16.21875" style="18" customWidth="1"/>
    <col min="6" max="6" width="16.77734375" style="19" customWidth="1"/>
    <col min="7" max="7" width="16.5546875" style="26" customWidth="1"/>
    <col min="8" max="8" width="17.77734375" style="24" customWidth="1"/>
    <col min="9" max="9" width="13.21875" style="24" customWidth="1"/>
    <col min="10" max="16384" width="9.21875" style="24"/>
  </cols>
  <sheetData>
    <row r="1" spans="1:9" ht="18" customHeight="1" thickBot="1">
      <c r="A1" s="210" t="s">
        <v>658</v>
      </c>
      <c r="B1" s="211"/>
      <c r="C1" s="211"/>
      <c r="D1" s="211"/>
      <c r="E1" s="211"/>
      <c r="F1" s="211"/>
      <c r="G1" s="212"/>
    </row>
    <row r="2" spans="1:9" ht="7.95" customHeight="1" thickBot="1">
      <c r="B2" s="3"/>
      <c r="C2" s="32"/>
      <c r="D2" s="3"/>
      <c r="E2" s="4"/>
      <c r="F2" s="20"/>
      <c r="G2" s="3"/>
    </row>
    <row r="3" spans="1:9" ht="14.55" customHeight="1" thickBot="1">
      <c r="A3" s="207" t="s">
        <v>509</v>
      </c>
      <c r="B3" s="208"/>
      <c r="C3" s="208"/>
      <c r="D3" s="208"/>
      <c r="E3" s="208"/>
      <c r="F3" s="208"/>
      <c r="G3" s="209"/>
    </row>
    <row r="4" spans="1:9" ht="42" thickBot="1">
      <c r="A4" s="75" t="s">
        <v>87</v>
      </c>
      <c r="B4" s="48" t="s">
        <v>0</v>
      </c>
      <c r="C4" s="49" t="s">
        <v>1</v>
      </c>
      <c r="D4" s="48" t="s">
        <v>2</v>
      </c>
      <c r="E4" s="50" t="s">
        <v>3</v>
      </c>
      <c r="F4" s="51" t="s">
        <v>9</v>
      </c>
      <c r="G4" s="52" t="s">
        <v>4</v>
      </c>
    </row>
    <row r="5" spans="1:9">
      <c r="A5" s="125" t="s">
        <v>506</v>
      </c>
      <c r="B5" s="133" t="s">
        <v>433</v>
      </c>
      <c r="C5" s="134" t="s">
        <v>510</v>
      </c>
      <c r="D5" s="135" t="s">
        <v>33</v>
      </c>
      <c r="E5" s="56">
        <v>74</v>
      </c>
      <c r="F5" s="57">
        <v>20.03</v>
      </c>
      <c r="G5" s="137">
        <f>ROUND((E5*F5),2)</f>
        <v>1482.22</v>
      </c>
    </row>
    <row r="6" spans="1:9">
      <c r="A6" s="125" t="s">
        <v>506</v>
      </c>
      <c r="B6" s="16" t="s">
        <v>434</v>
      </c>
      <c r="C6" s="153" t="s">
        <v>511</v>
      </c>
      <c r="D6" s="17" t="s">
        <v>33</v>
      </c>
      <c r="E6" s="104">
        <v>74</v>
      </c>
      <c r="F6" s="105">
        <v>1.79</v>
      </c>
      <c r="G6" s="41">
        <f>ROUND((E6*F6),2)</f>
        <v>132.46</v>
      </c>
    </row>
    <row r="7" spans="1:9">
      <c r="A7" s="125" t="s">
        <v>506</v>
      </c>
      <c r="B7" s="16" t="s">
        <v>435</v>
      </c>
      <c r="C7" s="153" t="s">
        <v>512</v>
      </c>
      <c r="D7" s="17" t="s">
        <v>33</v>
      </c>
      <c r="E7" s="16">
        <v>74</v>
      </c>
      <c r="F7" s="21">
        <v>2.15</v>
      </c>
      <c r="G7" s="41">
        <f t="shared" ref="G7:G13" si="0">ROUND((E7*F7),2)</f>
        <v>159.1</v>
      </c>
    </row>
    <row r="8" spans="1:9">
      <c r="A8" s="125" t="s">
        <v>506</v>
      </c>
      <c r="B8" s="16" t="s">
        <v>436</v>
      </c>
      <c r="C8" s="153" t="s">
        <v>513</v>
      </c>
      <c r="D8" s="17" t="s">
        <v>33</v>
      </c>
      <c r="E8" s="16">
        <v>4</v>
      </c>
      <c r="F8" s="21">
        <v>2.86</v>
      </c>
      <c r="G8" s="41">
        <f t="shared" si="0"/>
        <v>11.44</v>
      </c>
    </row>
    <row r="9" spans="1:9">
      <c r="A9" s="125" t="s">
        <v>506</v>
      </c>
      <c r="B9" s="16" t="s">
        <v>437</v>
      </c>
      <c r="C9" s="33" t="s">
        <v>514</v>
      </c>
      <c r="D9" s="17" t="s">
        <v>24</v>
      </c>
      <c r="E9" s="16">
        <v>2</v>
      </c>
      <c r="F9" s="21">
        <v>21.46</v>
      </c>
      <c r="G9" s="41">
        <f t="shared" si="0"/>
        <v>42.92</v>
      </c>
    </row>
    <row r="10" spans="1:9" ht="14.4" thickBot="1">
      <c r="A10" s="125" t="s">
        <v>506</v>
      </c>
      <c r="B10" s="16" t="s">
        <v>438</v>
      </c>
      <c r="C10" s="33" t="s">
        <v>418</v>
      </c>
      <c r="D10" s="17" t="s">
        <v>33</v>
      </c>
      <c r="E10" s="16">
        <v>74</v>
      </c>
      <c r="F10" s="21">
        <v>214.56</v>
      </c>
      <c r="G10" s="41">
        <f t="shared" si="0"/>
        <v>15877.44</v>
      </c>
    </row>
    <row r="11" spans="1:9" ht="28.2" thickBot="1">
      <c r="A11" s="166" t="s">
        <v>506</v>
      </c>
      <c r="B11" s="16" t="s">
        <v>439</v>
      </c>
      <c r="C11" s="42" t="s">
        <v>515</v>
      </c>
      <c r="D11" s="66" t="s">
        <v>30</v>
      </c>
      <c r="E11" s="44">
        <v>84</v>
      </c>
      <c r="F11" s="45">
        <v>3.58</v>
      </c>
      <c r="G11" s="46">
        <f t="shared" si="0"/>
        <v>300.72000000000003</v>
      </c>
      <c r="H11" s="47" t="s">
        <v>86</v>
      </c>
      <c r="I11" s="40">
        <f>ROUND(SUM(G5:G11),2)</f>
        <v>18006.3</v>
      </c>
    </row>
    <row r="12" spans="1:9" s="25" customFormat="1" ht="42" thickBot="1">
      <c r="A12" s="126" t="s">
        <v>507</v>
      </c>
      <c r="B12" s="138" t="s">
        <v>111</v>
      </c>
      <c r="C12" s="155" t="s">
        <v>516</v>
      </c>
      <c r="D12" s="167" t="s">
        <v>33</v>
      </c>
      <c r="E12" s="162">
        <v>78</v>
      </c>
      <c r="F12" s="143">
        <v>6.44</v>
      </c>
      <c r="G12" s="58">
        <f t="shared" si="0"/>
        <v>502.32</v>
      </c>
    </row>
    <row r="13" spans="1:9" s="25" customFormat="1" ht="28.2" thickBot="1">
      <c r="A13" s="166" t="s">
        <v>507</v>
      </c>
      <c r="B13" s="64" t="s">
        <v>112</v>
      </c>
      <c r="C13" s="156" t="s">
        <v>517</v>
      </c>
      <c r="D13" s="43" t="s">
        <v>33</v>
      </c>
      <c r="E13" s="165">
        <v>74</v>
      </c>
      <c r="F13" s="148">
        <v>1.1399999999999999</v>
      </c>
      <c r="G13" s="71">
        <f t="shared" si="0"/>
        <v>84.36</v>
      </c>
      <c r="H13" s="59" t="s">
        <v>115</v>
      </c>
      <c r="I13" s="40">
        <f>ROUND(SUM(G12:G13),2)</f>
        <v>586.67999999999995</v>
      </c>
    </row>
    <row r="14" spans="1:9" ht="14.4" thickBot="1">
      <c r="B14" s="100"/>
      <c r="C14" s="101"/>
      <c r="D14" s="140"/>
      <c r="E14" s="142" t="s">
        <v>508</v>
      </c>
      <c r="F14" s="146"/>
      <c r="G14" s="102">
        <f>SUM(G5:G13)</f>
        <v>18592.980000000003</v>
      </c>
    </row>
    <row r="15" spans="1:9">
      <c r="B15" s="29"/>
      <c r="C15" s="36"/>
      <c r="D15" s="29"/>
      <c r="E15" s="29"/>
      <c r="F15" s="23"/>
      <c r="G15" s="27"/>
    </row>
    <row r="16" spans="1:9">
      <c r="B16" s="99"/>
      <c r="C16" s="36"/>
      <c r="D16" s="29"/>
      <c r="E16" s="29"/>
      <c r="F16" s="23"/>
      <c r="G16" s="27"/>
    </row>
    <row r="17" spans="6:6">
      <c r="F17" s="18"/>
    </row>
  </sheetData>
  <sheetProtection algorithmName="SHA-512" hashValue="YaPYKA7nPRMEN+fh2W1rXL1Pw5JAW90SydwpbrrUWpZqjGxfPpIfSJ/3WBcRKfavQHVu0O/zauu/Mmbzvs6iwg==" saltValue="F5jKg9+NT/CTXR94ZqJCVQ==" spinCount="100000" sheet="1" objects="1" scenarios="1"/>
  <mergeCells count="2">
    <mergeCell ref="A1:G1"/>
    <mergeCell ref="A3:G3"/>
  </mergeCells>
  <phoneticPr fontId="7" type="noConversion"/>
  <pageMargins left="0.7" right="0.7" top="0.75" bottom="0.75" header="0.3" footer="0.3"/>
  <pageSetup paperSize="9" scale="6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9233C-AA56-491D-B05E-0D65BD13DB59}">
  <sheetPr codeName="Sheet6"/>
  <dimension ref="A1:I38"/>
  <sheetViews>
    <sheetView topLeftCell="A18" zoomScaleNormal="100" zoomScaleSheetLayoutView="115" workbookViewId="0">
      <selection activeCell="F42" sqref="F42"/>
    </sheetView>
  </sheetViews>
  <sheetFormatPr defaultColWidth="9.21875" defaultRowHeight="13.8"/>
  <cols>
    <col min="1" max="1" width="36.21875" style="74" customWidth="1"/>
    <col min="2" max="2" width="7.77734375" style="30" customWidth="1"/>
    <col min="3" max="3" width="67.21875" style="37" customWidth="1"/>
    <col min="4" max="4" width="9.21875" style="18"/>
    <col min="5" max="5" width="16.21875" style="18" customWidth="1"/>
    <col min="6" max="6" width="16.77734375" style="19" customWidth="1"/>
    <col min="7" max="7" width="16.5546875" style="26" customWidth="1"/>
    <col min="8" max="8" width="17.77734375" style="24" customWidth="1"/>
    <col min="9" max="9" width="13.21875" style="24" customWidth="1"/>
    <col min="10" max="16384" width="9.21875" style="24"/>
  </cols>
  <sheetData>
    <row r="1" spans="1:7" ht="18" customHeight="1" thickBot="1">
      <c r="A1" s="210" t="s">
        <v>658</v>
      </c>
      <c r="B1" s="211"/>
      <c r="C1" s="211"/>
      <c r="D1" s="211"/>
      <c r="E1" s="211"/>
      <c r="F1" s="211"/>
      <c r="G1" s="212"/>
    </row>
    <row r="2" spans="1:7" ht="7.95" customHeight="1" thickBot="1">
      <c r="B2" s="3"/>
      <c r="C2" s="32"/>
      <c r="D2" s="3"/>
      <c r="E2" s="4"/>
      <c r="F2" s="20"/>
      <c r="G2" s="3"/>
    </row>
    <row r="3" spans="1:7" ht="14.55" customHeight="1" thickBot="1">
      <c r="A3" s="207" t="s">
        <v>518</v>
      </c>
      <c r="B3" s="208"/>
      <c r="C3" s="208"/>
      <c r="D3" s="208"/>
      <c r="E3" s="208"/>
      <c r="F3" s="208"/>
      <c r="G3" s="209"/>
    </row>
    <row r="4" spans="1:7" ht="42" thickBot="1">
      <c r="A4" s="75" t="s">
        <v>87</v>
      </c>
      <c r="B4" s="48" t="s">
        <v>0</v>
      </c>
      <c r="C4" s="49" t="s">
        <v>1</v>
      </c>
      <c r="D4" s="48" t="s">
        <v>2</v>
      </c>
      <c r="E4" s="50" t="s">
        <v>3</v>
      </c>
      <c r="F4" s="51" t="s">
        <v>9</v>
      </c>
      <c r="G4" s="52" t="s">
        <v>4</v>
      </c>
    </row>
    <row r="5" spans="1:7">
      <c r="A5" s="126" t="s">
        <v>519</v>
      </c>
      <c r="B5" s="133" t="s">
        <v>433</v>
      </c>
      <c r="C5" s="110" t="s">
        <v>550</v>
      </c>
      <c r="D5" s="135" t="s">
        <v>33</v>
      </c>
      <c r="E5" s="56">
        <v>483</v>
      </c>
      <c r="F5" s="57">
        <v>2.57</v>
      </c>
      <c r="G5" s="137">
        <f>ROUND((E5*F5),2)</f>
        <v>1241.31</v>
      </c>
    </row>
    <row r="6" spans="1:7">
      <c r="A6" s="126" t="s">
        <v>519</v>
      </c>
      <c r="B6" s="16" t="s">
        <v>434</v>
      </c>
      <c r="C6" s="110" t="s">
        <v>521</v>
      </c>
      <c r="D6" s="17" t="s">
        <v>33</v>
      </c>
      <c r="E6" s="104">
        <v>1023</v>
      </c>
      <c r="F6" s="105">
        <v>14.3</v>
      </c>
      <c r="G6" s="41">
        <f>ROUND((E6*F6),2)</f>
        <v>14628.9</v>
      </c>
    </row>
    <row r="7" spans="1:7">
      <c r="A7" s="126" t="s">
        <v>519</v>
      </c>
      <c r="B7" s="16" t="s">
        <v>435</v>
      </c>
      <c r="C7" s="110" t="s">
        <v>522</v>
      </c>
      <c r="D7" s="17" t="s">
        <v>24</v>
      </c>
      <c r="E7" s="16">
        <v>9</v>
      </c>
      <c r="F7" s="21">
        <v>207.41</v>
      </c>
      <c r="G7" s="41">
        <f t="shared" ref="G7:G34" si="0">ROUND((E7*F7),2)</f>
        <v>1866.69</v>
      </c>
    </row>
    <row r="8" spans="1:7">
      <c r="A8" s="126" t="s">
        <v>519</v>
      </c>
      <c r="B8" s="16" t="s">
        <v>436</v>
      </c>
      <c r="C8" s="110" t="s">
        <v>523</v>
      </c>
      <c r="D8" s="17" t="s">
        <v>24</v>
      </c>
      <c r="E8" s="16">
        <v>9</v>
      </c>
      <c r="F8" s="21">
        <v>228.86</v>
      </c>
      <c r="G8" s="41">
        <f t="shared" si="0"/>
        <v>2059.7399999999998</v>
      </c>
    </row>
    <row r="9" spans="1:7">
      <c r="A9" s="126" t="s">
        <v>519</v>
      </c>
      <c r="B9" s="16" t="s">
        <v>437</v>
      </c>
      <c r="C9" s="110" t="s">
        <v>524</v>
      </c>
      <c r="D9" s="17" t="s">
        <v>24</v>
      </c>
      <c r="E9" s="16">
        <v>1</v>
      </c>
      <c r="F9" s="21">
        <v>307.54000000000002</v>
      </c>
      <c r="G9" s="41">
        <f t="shared" si="0"/>
        <v>307.54000000000002</v>
      </c>
    </row>
    <row r="10" spans="1:7">
      <c r="A10" s="126" t="s">
        <v>519</v>
      </c>
      <c r="B10" s="16" t="s">
        <v>438</v>
      </c>
      <c r="C10" s="110" t="s">
        <v>525</v>
      </c>
      <c r="D10" s="17" t="s">
        <v>24</v>
      </c>
      <c r="E10" s="16">
        <v>1</v>
      </c>
      <c r="F10" s="21">
        <v>321.83999999999997</v>
      </c>
      <c r="G10" s="41">
        <f t="shared" si="0"/>
        <v>321.83999999999997</v>
      </c>
    </row>
    <row r="11" spans="1:7">
      <c r="A11" s="126" t="s">
        <v>519</v>
      </c>
      <c r="B11" s="16" t="s">
        <v>439</v>
      </c>
      <c r="C11" s="110" t="s">
        <v>526</v>
      </c>
      <c r="D11" s="17" t="s">
        <v>24</v>
      </c>
      <c r="E11" s="16">
        <v>1</v>
      </c>
      <c r="F11" s="21">
        <v>543.54999999999995</v>
      </c>
      <c r="G11" s="41">
        <f t="shared" si="0"/>
        <v>543.54999999999995</v>
      </c>
    </row>
    <row r="12" spans="1:7">
      <c r="A12" s="126" t="s">
        <v>519</v>
      </c>
      <c r="B12" s="16" t="s">
        <v>440</v>
      </c>
      <c r="C12" s="110" t="s">
        <v>527</v>
      </c>
      <c r="D12" s="17" t="s">
        <v>24</v>
      </c>
      <c r="E12" s="16">
        <v>1</v>
      </c>
      <c r="F12" s="21">
        <v>565.01</v>
      </c>
      <c r="G12" s="41">
        <f t="shared" si="0"/>
        <v>565.01</v>
      </c>
    </row>
    <row r="13" spans="1:7">
      <c r="A13" s="126" t="s">
        <v>519</v>
      </c>
      <c r="B13" s="16" t="s">
        <v>441</v>
      </c>
      <c r="C13" s="110" t="s">
        <v>528</v>
      </c>
      <c r="D13" s="17" t="s">
        <v>5</v>
      </c>
      <c r="E13" s="16">
        <v>7</v>
      </c>
      <c r="F13" s="21">
        <v>278.93</v>
      </c>
      <c r="G13" s="41">
        <f t="shared" si="0"/>
        <v>1952.51</v>
      </c>
    </row>
    <row r="14" spans="1:7">
      <c r="A14" s="126" t="s">
        <v>519</v>
      </c>
      <c r="B14" s="16" t="s">
        <v>442</v>
      </c>
      <c r="C14" s="153" t="s">
        <v>529</v>
      </c>
      <c r="D14" s="17" t="s">
        <v>5</v>
      </c>
      <c r="E14" s="16">
        <v>4</v>
      </c>
      <c r="F14" s="21">
        <v>371.9</v>
      </c>
      <c r="G14" s="41">
        <f t="shared" si="0"/>
        <v>1487.6</v>
      </c>
    </row>
    <row r="15" spans="1:7">
      <c r="A15" s="126" t="s">
        <v>519</v>
      </c>
      <c r="B15" s="16" t="s">
        <v>443</v>
      </c>
      <c r="C15" s="153" t="s">
        <v>530</v>
      </c>
      <c r="D15" s="17" t="s">
        <v>24</v>
      </c>
      <c r="E15" s="16">
        <v>44</v>
      </c>
      <c r="F15" s="21">
        <v>64.37</v>
      </c>
      <c r="G15" s="41">
        <f t="shared" si="0"/>
        <v>2832.28</v>
      </c>
    </row>
    <row r="16" spans="1:7">
      <c r="A16" s="126" t="s">
        <v>519</v>
      </c>
      <c r="B16" s="16" t="s">
        <v>444</v>
      </c>
      <c r="C16" s="33" t="s">
        <v>531</v>
      </c>
      <c r="D16" s="17" t="s">
        <v>24</v>
      </c>
      <c r="E16" s="16">
        <v>44</v>
      </c>
      <c r="F16" s="21">
        <v>28.61</v>
      </c>
      <c r="G16" s="41">
        <f t="shared" si="0"/>
        <v>1258.8399999999999</v>
      </c>
    </row>
    <row r="17" spans="1:9" ht="14.4" thickBot="1">
      <c r="A17" s="126" t="s">
        <v>519</v>
      </c>
      <c r="B17" s="16" t="s">
        <v>445</v>
      </c>
      <c r="C17" s="33" t="s">
        <v>532</v>
      </c>
      <c r="D17" s="17" t="s">
        <v>24</v>
      </c>
      <c r="E17" s="16">
        <v>44</v>
      </c>
      <c r="F17" s="21">
        <v>60.08</v>
      </c>
      <c r="G17" s="41">
        <f t="shared" si="0"/>
        <v>2643.52</v>
      </c>
    </row>
    <row r="18" spans="1:9" ht="28.2" thickBot="1">
      <c r="A18" s="182" t="s">
        <v>519</v>
      </c>
      <c r="B18" s="69" t="s">
        <v>446</v>
      </c>
      <c r="C18" s="183" t="s">
        <v>533</v>
      </c>
      <c r="D18" s="68" t="s">
        <v>5</v>
      </c>
      <c r="E18" s="69">
        <v>1</v>
      </c>
      <c r="F18" s="184">
        <v>3805.85</v>
      </c>
      <c r="G18" s="71">
        <f t="shared" si="0"/>
        <v>3805.85</v>
      </c>
      <c r="H18" s="47" t="s">
        <v>86</v>
      </c>
      <c r="I18" s="40">
        <f>ROUND(SUM(G5:G18),2)</f>
        <v>35515.18</v>
      </c>
    </row>
    <row r="19" spans="1:9" s="25" customFormat="1" ht="27.6">
      <c r="A19" s="81" t="s">
        <v>520</v>
      </c>
      <c r="B19" s="138" t="s">
        <v>111</v>
      </c>
      <c r="C19" s="185" t="s">
        <v>534</v>
      </c>
      <c r="D19" s="186" t="s">
        <v>33</v>
      </c>
      <c r="E19" s="187">
        <v>387</v>
      </c>
      <c r="F19" s="143">
        <v>11.44</v>
      </c>
      <c r="G19" s="58">
        <f t="shared" si="0"/>
        <v>4427.28</v>
      </c>
      <c r="H19" s="173"/>
    </row>
    <row r="20" spans="1:9" s="25" customFormat="1" ht="27.6">
      <c r="A20" s="79" t="s">
        <v>520</v>
      </c>
      <c r="B20" s="5" t="s">
        <v>112</v>
      </c>
      <c r="C20" s="153" t="s">
        <v>535</v>
      </c>
      <c r="D20" s="17" t="s">
        <v>33</v>
      </c>
      <c r="E20" s="163">
        <v>627</v>
      </c>
      <c r="F20" s="2">
        <v>20.03</v>
      </c>
      <c r="G20" s="41">
        <f t="shared" si="0"/>
        <v>12558.81</v>
      </c>
    </row>
    <row r="21" spans="1:9" s="25" customFormat="1" ht="27.6">
      <c r="A21" s="79" t="s">
        <v>520</v>
      </c>
      <c r="B21" s="5" t="s">
        <v>113</v>
      </c>
      <c r="C21" s="153" t="s">
        <v>536</v>
      </c>
      <c r="D21" s="17" t="s">
        <v>33</v>
      </c>
      <c r="E21" s="163">
        <v>1023</v>
      </c>
      <c r="F21" s="2">
        <v>2.86</v>
      </c>
      <c r="G21" s="41">
        <f t="shared" si="0"/>
        <v>2925.78</v>
      </c>
    </row>
    <row r="22" spans="1:9" s="25" customFormat="1">
      <c r="A22" s="79" t="s">
        <v>520</v>
      </c>
      <c r="B22" s="5" t="s">
        <v>114</v>
      </c>
      <c r="C22" s="153" t="s">
        <v>537</v>
      </c>
      <c r="D22" s="17" t="s">
        <v>33</v>
      </c>
      <c r="E22" s="163">
        <v>483</v>
      </c>
      <c r="F22" s="2">
        <v>2.15</v>
      </c>
      <c r="G22" s="41">
        <f t="shared" si="0"/>
        <v>1038.45</v>
      </c>
    </row>
    <row r="23" spans="1:9" s="25" customFormat="1" ht="27.6">
      <c r="A23" s="79" t="s">
        <v>520</v>
      </c>
      <c r="B23" s="5" t="s">
        <v>116</v>
      </c>
      <c r="C23" s="153" t="s">
        <v>538</v>
      </c>
      <c r="D23" s="17" t="s">
        <v>24</v>
      </c>
      <c r="E23" s="163">
        <v>9</v>
      </c>
      <c r="F23" s="2">
        <v>765.26</v>
      </c>
      <c r="G23" s="41">
        <f t="shared" si="0"/>
        <v>6887.34</v>
      </c>
    </row>
    <row r="24" spans="1:9" s="25" customFormat="1" ht="27.6">
      <c r="A24" s="79" t="s">
        <v>520</v>
      </c>
      <c r="B24" s="5" t="s">
        <v>117</v>
      </c>
      <c r="C24" s="110" t="s">
        <v>539</v>
      </c>
      <c r="D24" s="17" t="s">
        <v>24</v>
      </c>
      <c r="E24" s="163">
        <v>1</v>
      </c>
      <c r="F24" s="2">
        <v>1187.23</v>
      </c>
      <c r="G24" s="41">
        <f t="shared" si="0"/>
        <v>1187.23</v>
      </c>
    </row>
    <row r="25" spans="1:9" s="25" customFormat="1" ht="27.6">
      <c r="A25" s="79" t="s">
        <v>520</v>
      </c>
      <c r="B25" s="5" t="s">
        <v>118</v>
      </c>
      <c r="C25" s="110" t="s">
        <v>540</v>
      </c>
      <c r="D25" s="17" t="s">
        <v>24</v>
      </c>
      <c r="E25" s="163">
        <v>1</v>
      </c>
      <c r="F25" s="2">
        <v>1430.4</v>
      </c>
      <c r="G25" s="41">
        <f t="shared" si="0"/>
        <v>1430.4</v>
      </c>
    </row>
    <row r="26" spans="1:9" s="25" customFormat="1">
      <c r="A26" s="79" t="s">
        <v>520</v>
      </c>
      <c r="B26" s="5" t="s">
        <v>119</v>
      </c>
      <c r="C26" s="153" t="s">
        <v>541</v>
      </c>
      <c r="D26" s="17" t="s">
        <v>24</v>
      </c>
      <c r="E26" s="163">
        <v>44</v>
      </c>
      <c r="F26" s="2">
        <v>21.46</v>
      </c>
      <c r="G26" s="41">
        <f t="shared" si="0"/>
        <v>944.24</v>
      </c>
    </row>
    <row r="27" spans="1:9" s="25" customFormat="1">
      <c r="A27" s="79" t="s">
        <v>520</v>
      </c>
      <c r="B27" s="5" t="s">
        <v>120</v>
      </c>
      <c r="C27" s="110" t="s">
        <v>542</v>
      </c>
      <c r="D27" s="17" t="s">
        <v>24</v>
      </c>
      <c r="E27" s="163">
        <v>44</v>
      </c>
      <c r="F27" s="2">
        <v>21.46</v>
      </c>
      <c r="G27" s="41">
        <f t="shared" si="0"/>
        <v>944.24</v>
      </c>
    </row>
    <row r="28" spans="1:9" s="25" customFormat="1">
      <c r="A28" s="79" t="s">
        <v>520</v>
      </c>
      <c r="B28" s="5" t="s">
        <v>121</v>
      </c>
      <c r="C28" s="153" t="s">
        <v>543</v>
      </c>
      <c r="D28" s="17" t="s">
        <v>5</v>
      </c>
      <c r="E28" s="163">
        <v>1</v>
      </c>
      <c r="F28" s="2">
        <v>64.37</v>
      </c>
      <c r="G28" s="41">
        <f t="shared" si="0"/>
        <v>64.37</v>
      </c>
    </row>
    <row r="29" spans="1:9" s="25" customFormat="1">
      <c r="A29" s="79" t="s">
        <v>520</v>
      </c>
      <c r="B29" s="5" t="s">
        <v>199</v>
      </c>
      <c r="C29" s="110" t="s">
        <v>544</v>
      </c>
      <c r="D29" s="17" t="s">
        <v>24</v>
      </c>
      <c r="E29" s="163">
        <v>9</v>
      </c>
      <c r="F29" s="2">
        <v>429.12</v>
      </c>
      <c r="G29" s="41">
        <f t="shared" si="0"/>
        <v>3862.08</v>
      </c>
    </row>
    <row r="30" spans="1:9" s="25" customFormat="1">
      <c r="A30" s="79" t="s">
        <v>520</v>
      </c>
      <c r="B30" s="5" t="s">
        <v>397</v>
      </c>
      <c r="C30" s="153" t="s">
        <v>545</v>
      </c>
      <c r="D30" s="17" t="s">
        <v>24</v>
      </c>
      <c r="E30" s="163">
        <v>2</v>
      </c>
      <c r="F30" s="2">
        <v>514.94000000000005</v>
      </c>
      <c r="G30" s="41">
        <f t="shared" si="0"/>
        <v>1029.8800000000001</v>
      </c>
    </row>
    <row r="31" spans="1:9" s="25" customFormat="1">
      <c r="A31" s="79" t="s">
        <v>520</v>
      </c>
      <c r="B31" s="5" t="s">
        <v>398</v>
      </c>
      <c r="C31" s="153" t="s">
        <v>546</v>
      </c>
      <c r="D31" s="17" t="s">
        <v>33</v>
      </c>
      <c r="E31" s="163">
        <v>903</v>
      </c>
      <c r="F31" s="2">
        <v>2.86</v>
      </c>
      <c r="G31" s="41">
        <f t="shared" si="0"/>
        <v>2582.58</v>
      </c>
    </row>
    <row r="32" spans="1:9" s="25" customFormat="1">
      <c r="A32" s="79" t="s">
        <v>520</v>
      </c>
      <c r="B32" s="5" t="s">
        <v>399</v>
      </c>
      <c r="C32" s="153" t="s">
        <v>547</v>
      </c>
      <c r="D32" s="17" t="s">
        <v>494</v>
      </c>
      <c r="E32" s="163">
        <v>23.257999999999999</v>
      </c>
      <c r="F32" s="2">
        <v>78.67</v>
      </c>
      <c r="G32" s="41">
        <f t="shared" si="0"/>
        <v>1829.71</v>
      </c>
    </row>
    <row r="33" spans="1:9" s="25" customFormat="1" ht="14.4" thickBot="1">
      <c r="A33" s="79" t="s">
        <v>520</v>
      </c>
      <c r="B33" s="5" t="s">
        <v>400</v>
      </c>
      <c r="C33" s="153" t="s">
        <v>548</v>
      </c>
      <c r="D33" s="17" t="s">
        <v>33</v>
      </c>
      <c r="E33" s="163">
        <v>819</v>
      </c>
      <c r="F33" s="2">
        <v>2</v>
      </c>
      <c r="G33" s="41">
        <f t="shared" si="0"/>
        <v>1638</v>
      </c>
    </row>
    <row r="34" spans="1:9" s="25" customFormat="1" ht="28.2" thickBot="1">
      <c r="A34" s="188" t="s">
        <v>520</v>
      </c>
      <c r="B34" s="64" t="s">
        <v>401</v>
      </c>
      <c r="C34" s="170" t="s">
        <v>549</v>
      </c>
      <c r="D34" s="146" t="s">
        <v>24</v>
      </c>
      <c r="E34" s="171">
        <v>12</v>
      </c>
      <c r="F34" s="172">
        <v>25.75</v>
      </c>
      <c r="G34" s="124">
        <f t="shared" si="0"/>
        <v>309</v>
      </c>
      <c r="H34" s="59" t="s">
        <v>115</v>
      </c>
      <c r="I34" s="40">
        <f>ROUND(SUM(G19:G34),2)</f>
        <v>43659.39</v>
      </c>
    </row>
    <row r="35" spans="1:9" ht="14.4" thickBot="1">
      <c r="B35" s="100"/>
      <c r="C35" s="101"/>
      <c r="D35" s="140"/>
      <c r="E35" s="142" t="s">
        <v>553</v>
      </c>
      <c r="F35" s="146"/>
      <c r="G35" s="102">
        <f>SUM(G5:G34)</f>
        <v>79174.570000000007</v>
      </c>
    </row>
    <row r="36" spans="1:9">
      <c r="B36" s="29"/>
      <c r="C36" s="36"/>
      <c r="D36" s="29"/>
      <c r="E36" s="29"/>
      <c r="F36" s="23"/>
      <c r="G36" s="27"/>
    </row>
    <row r="37" spans="1:9">
      <c r="B37" s="99"/>
      <c r="C37" s="36"/>
      <c r="D37" s="29"/>
      <c r="E37" s="29"/>
      <c r="F37" s="23"/>
      <c r="G37" s="27"/>
    </row>
    <row r="38" spans="1:9">
      <c r="F38" s="18"/>
    </row>
  </sheetData>
  <mergeCells count="2">
    <mergeCell ref="A1:G1"/>
    <mergeCell ref="A3:G3"/>
  </mergeCells>
  <phoneticPr fontId="7" type="noConversion"/>
  <pageMargins left="0.7" right="0.7" top="0.75" bottom="0.75" header="0.3" footer="0.3"/>
  <pageSetup paperSize="9" scale="6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8BE44-B7BD-488F-876D-C74842918933}">
  <sheetPr codeName="Sheet7"/>
  <dimension ref="A1:I76"/>
  <sheetViews>
    <sheetView topLeftCell="A65" zoomScaleNormal="100" zoomScaleSheetLayoutView="115" workbookViewId="0">
      <selection activeCell="F5" sqref="F5:F72"/>
    </sheetView>
  </sheetViews>
  <sheetFormatPr defaultColWidth="9.21875" defaultRowHeight="13.8"/>
  <cols>
    <col min="1" max="1" width="36.21875" style="74" customWidth="1"/>
    <col min="2" max="2" width="7.77734375" style="30" customWidth="1"/>
    <col min="3" max="3" width="67.21875" style="37" customWidth="1"/>
    <col min="4" max="4" width="9.21875" style="18"/>
    <col min="5" max="5" width="16.21875" style="18" customWidth="1"/>
    <col min="6" max="6" width="16.77734375" style="19" customWidth="1"/>
    <col min="7" max="7" width="16.5546875" style="26" customWidth="1"/>
    <col min="8" max="8" width="17.77734375" style="24" customWidth="1"/>
    <col min="9" max="9" width="13.21875" style="24" customWidth="1"/>
    <col min="10" max="16384" width="9.21875" style="24"/>
  </cols>
  <sheetData>
    <row r="1" spans="1:7" ht="18" customHeight="1" thickBot="1">
      <c r="A1" s="210" t="s">
        <v>658</v>
      </c>
      <c r="B1" s="211"/>
      <c r="C1" s="211"/>
      <c r="D1" s="211"/>
      <c r="E1" s="211"/>
      <c r="F1" s="211"/>
      <c r="G1" s="212"/>
    </row>
    <row r="2" spans="1:7" ht="7.95" customHeight="1" thickBot="1">
      <c r="B2" s="3"/>
      <c r="C2" s="32"/>
      <c r="D2" s="3"/>
      <c r="E2" s="4"/>
      <c r="F2" s="20"/>
      <c r="G2" s="3"/>
    </row>
    <row r="3" spans="1:7" ht="14.55" customHeight="1" thickBot="1">
      <c r="A3" s="207" t="s">
        <v>551</v>
      </c>
      <c r="B3" s="208"/>
      <c r="C3" s="208"/>
      <c r="D3" s="208"/>
      <c r="E3" s="208"/>
      <c r="F3" s="208"/>
      <c r="G3" s="209"/>
    </row>
    <row r="4" spans="1:7" ht="42" thickBot="1">
      <c r="A4" s="75" t="s">
        <v>87</v>
      </c>
      <c r="B4" s="48" t="s">
        <v>0</v>
      </c>
      <c r="C4" s="49" t="s">
        <v>1</v>
      </c>
      <c r="D4" s="48" t="s">
        <v>2</v>
      </c>
      <c r="E4" s="50" t="s">
        <v>3</v>
      </c>
      <c r="F4" s="51" t="s">
        <v>9</v>
      </c>
      <c r="G4" s="52" t="s">
        <v>4</v>
      </c>
    </row>
    <row r="5" spans="1:7">
      <c r="A5" s="126" t="s">
        <v>519</v>
      </c>
      <c r="B5" s="133" t="s">
        <v>433</v>
      </c>
      <c r="C5" s="110" t="s">
        <v>603</v>
      </c>
      <c r="D5" s="135" t="s">
        <v>24</v>
      </c>
      <c r="E5" s="56">
        <v>1</v>
      </c>
      <c r="F5" s="57">
        <v>201.84</v>
      </c>
      <c r="G5" s="137">
        <f>ROUND((E5*F5),2)</f>
        <v>201.84</v>
      </c>
    </row>
    <row r="6" spans="1:7" ht="96.6">
      <c r="A6" s="126" t="s">
        <v>519</v>
      </c>
      <c r="B6" s="16" t="s">
        <v>434</v>
      </c>
      <c r="C6" s="110" t="s">
        <v>601</v>
      </c>
      <c r="D6" s="17" t="s">
        <v>24</v>
      </c>
      <c r="E6" s="104">
        <v>1</v>
      </c>
      <c r="F6" s="105">
        <v>1080.71</v>
      </c>
      <c r="G6" s="41">
        <f>ROUND((E6*F6),2)</f>
        <v>1080.71</v>
      </c>
    </row>
    <row r="7" spans="1:7" ht="110.4">
      <c r="A7" s="126" t="s">
        <v>519</v>
      </c>
      <c r="B7" s="16" t="s">
        <v>435</v>
      </c>
      <c r="C7" s="110" t="s">
        <v>602</v>
      </c>
      <c r="D7" s="17" t="s">
        <v>24</v>
      </c>
      <c r="E7" s="104">
        <v>1</v>
      </c>
      <c r="F7" s="105">
        <v>294.08999999999997</v>
      </c>
      <c r="G7" s="41">
        <f t="shared" ref="G7:G55" si="0">ROUND((E7*F7),2)</f>
        <v>294.08999999999997</v>
      </c>
    </row>
    <row r="8" spans="1:7" ht="69">
      <c r="A8" s="126" t="s">
        <v>519</v>
      </c>
      <c r="B8" s="16" t="s">
        <v>436</v>
      </c>
      <c r="C8" s="110" t="s">
        <v>604</v>
      </c>
      <c r="D8" s="17" t="s">
        <v>24</v>
      </c>
      <c r="E8" s="104">
        <v>1</v>
      </c>
      <c r="F8" s="105">
        <v>607.26</v>
      </c>
      <c r="G8" s="41">
        <f t="shared" si="0"/>
        <v>607.26</v>
      </c>
    </row>
    <row r="9" spans="1:7" ht="27.6">
      <c r="A9" s="126" t="s">
        <v>519</v>
      </c>
      <c r="B9" s="16" t="s">
        <v>437</v>
      </c>
      <c r="C9" s="110" t="s">
        <v>605</v>
      </c>
      <c r="D9" s="17" t="s">
        <v>24</v>
      </c>
      <c r="E9" s="104">
        <v>1</v>
      </c>
      <c r="F9" s="105">
        <v>370.52</v>
      </c>
      <c r="G9" s="41">
        <f t="shared" si="0"/>
        <v>370.52</v>
      </c>
    </row>
    <row r="10" spans="1:7" ht="55.2">
      <c r="A10" s="126" t="s">
        <v>519</v>
      </c>
      <c r="B10" s="16" t="s">
        <v>438</v>
      </c>
      <c r="C10" s="110" t="s">
        <v>606</v>
      </c>
      <c r="D10" s="17" t="s">
        <v>24</v>
      </c>
      <c r="E10" s="104">
        <v>1</v>
      </c>
      <c r="F10" s="105">
        <v>174.32</v>
      </c>
      <c r="G10" s="41">
        <f t="shared" si="0"/>
        <v>174.32</v>
      </c>
    </row>
    <row r="11" spans="1:7" ht="69">
      <c r="A11" s="126" t="s">
        <v>519</v>
      </c>
      <c r="B11" s="16" t="s">
        <v>439</v>
      </c>
      <c r="C11" s="110" t="s">
        <v>607</v>
      </c>
      <c r="D11" s="17" t="s">
        <v>24</v>
      </c>
      <c r="E11" s="104">
        <v>1</v>
      </c>
      <c r="F11" s="105">
        <v>360.07</v>
      </c>
      <c r="G11" s="41">
        <f t="shared" si="0"/>
        <v>360.07</v>
      </c>
    </row>
    <row r="12" spans="1:7" ht="41.4">
      <c r="A12" s="126" t="s">
        <v>519</v>
      </c>
      <c r="B12" s="16" t="s">
        <v>440</v>
      </c>
      <c r="C12" s="110" t="s">
        <v>608</v>
      </c>
      <c r="D12" s="17" t="s">
        <v>24</v>
      </c>
      <c r="E12" s="104">
        <v>1</v>
      </c>
      <c r="F12" s="105">
        <v>132.88</v>
      </c>
      <c r="G12" s="41">
        <f t="shared" si="0"/>
        <v>132.88</v>
      </c>
    </row>
    <row r="13" spans="1:7" ht="27.6">
      <c r="A13" s="126" t="s">
        <v>519</v>
      </c>
      <c r="B13" s="16" t="s">
        <v>441</v>
      </c>
      <c r="C13" s="110" t="s">
        <v>609</v>
      </c>
      <c r="D13" s="17" t="s">
        <v>24</v>
      </c>
      <c r="E13" s="104">
        <v>1</v>
      </c>
      <c r="F13" s="105">
        <v>204.32</v>
      </c>
      <c r="G13" s="41">
        <f t="shared" si="0"/>
        <v>204.32</v>
      </c>
    </row>
    <row r="14" spans="1:7" ht="41.4">
      <c r="A14" s="126" t="s">
        <v>519</v>
      </c>
      <c r="B14" s="16" t="s">
        <v>442</v>
      </c>
      <c r="C14" s="110" t="s">
        <v>610</v>
      </c>
      <c r="D14" s="17" t="s">
        <v>24</v>
      </c>
      <c r="E14" s="104">
        <v>1</v>
      </c>
      <c r="F14" s="105">
        <v>80.819999999999993</v>
      </c>
      <c r="G14" s="41">
        <f t="shared" si="0"/>
        <v>80.819999999999993</v>
      </c>
    </row>
    <row r="15" spans="1:7">
      <c r="A15" s="126" t="s">
        <v>519</v>
      </c>
      <c r="B15" s="16" t="s">
        <v>443</v>
      </c>
      <c r="C15" s="110" t="s">
        <v>611</v>
      </c>
      <c r="D15" s="17" t="s">
        <v>24</v>
      </c>
      <c r="E15" s="104">
        <v>2</v>
      </c>
      <c r="F15" s="105">
        <v>90.12</v>
      </c>
      <c r="G15" s="41">
        <f t="shared" si="0"/>
        <v>180.24</v>
      </c>
    </row>
    <row r="16" spans="1:7">
      <c r="A16" s="126" t="s">
        <v>519</v>
      </c>
      <c r="B16" s="16" t="s">
        <v>444</v>
      </c>
      <c r="C16" s="110" t="s">
        <v>612</v>
      </c>
      <c r="D16" s="17" t="s">
        <v>24</v>
      </c>
      <c r="E16" s="104">
        <v>1</v>
      </c>
      <c r="F16" s="105">
        <v>48.49</v>
      </c>
      <c r="G16" s="41">
        <f t="shared" si="0"/>
        <v>48.49</v>
      </c>
    </row>
    <row r="17" spans="1:7" ht="55.2">
      <c r="A17" s="126" t="s">
        <v>519</v>
      </c>
      <c r="B17" s="16" t="s">
        <v>445</v>
      </c>
      <c r="C17" s="110" t="s">
        <v>613</v>
      </c>
      <c r="D17" s="17" t="s">
        <v>24</v>
      </c>
      <c r="E17" s="104">
        <v>1</v>
      </c>
      <c r="F17" s="105">
        <v>32.33</v>
      </c>
      <c r="G17" s="41">
        <f t="shared" si="0"/>
        <v>32.33</v>
      </c>
    </row>
    <row r="18" spans="1:7" ht="55.2">
      <c r="A18" s="126" t="s">
        <v>519</v>
      </c>
      <c r="B18" s="16" t="s">
        <v>446</v>
      </c>
      <c r="C18" s="110" t="s">
        <v>613</v>
      </c>
      <c r="D18" s="17" t="s">
        <v>24</v>
      </c>
      <c r="E18" s="104">
        <v>2</v>
      </c>
      <c r="F18" s="105">
        <v>36.049999999999997</v>
      </c>
      <c r="G18" s="41">
        <f t="shared" si="0"/>
        <v>72.099999999999994</v>
      </c>
    </row>
    <row r="19" spans="1:7" ht="41.4">
      <c r="A19" s="126" t="s">
        <v>519</v>
      </c>
      <c r="B19" s="16" t="s">
        <v>447</v>
      </c>
      <c r="C19" s="110" t="s">
        <v>614</v>
      </c>
      <c r="D19" s="17" t="s">
        <v>24</v>
      </c>
      <c r="E19" s="104">
        <v>1</v>
      </c>
      <c r="F19" s="105">
        <v>14.54</v>
      </c>
      <c r="G19" s="41">
        <f t="shared" si="0"/>
        <v>14.54</v>
      </c>
    </row>
    <row r="20" spans="1:7" ht="41.4">
      <c r="A20" s="126" t="s">
        <v>519</v>
      </c>
      <c r="B20" s="16" t="s">
        <v>448</v>
      </c>
      <c r="C20" s="110" t="s">
        <v>615</v>
      </c>
      <c r="D20" s="17" t="s">
        <v>24</v>
      </c>
      <c r="E20" s="104">
        <v>1</v>
      </c>
      <c r="F20" s="105">
        <v>14.54</v>
      </c>
      <c r="G20" s="41">
        <f t="shared" si="0"/>
        <v>14.54</v>
      </c>
    </row>
    <row r="21" spans="1:7" ht="27.6">
      <c r="A21" s="126" t="s">
        <v>519</v>
      </c>
      <c r="B21" s="16" t="s">
        <v>449</v>
      </c>
      <c r="C21" s="110" t="s">
        <v>616</v>
      </c>
      <c r="D21" s="17" t="s">
        <v>24</v>
      </c>
      <c r="E21" s="104">
        <v>1</v>
      </c>
      <c r="F21" s="105">
        <v>75.790000000000006</v>
      </c>
      <c r="G21" s="41">
        <f t="shared" si="0"/>
        <v>75.790000000000006</v>
      </c>
    </row>
    <row r="22" spans="1:7" ht="27.6">
      <c r="A22" s="126" t="s">
        <v>519</v>
      </c>
      <c r="B22" s="16" t="s">
        <v>450</v>
      </c>
      <c r="C22" s="110" t="s">
        <v>617</v>
      </c>
      <c r="D22" s="17" t="s">
        <v>24</v>
      </c>
      <c r="E22" s="104">
        <v>1</v>
      </c>
      <c r="F22" s="105">
        <v>94.13</v>
      </c>
      <c r="G22" s="41">
        <f t="shared" si="0"/>
        <v>94.13</v>
      </c>
    </row>
    <row r="23" spans="1:7" ht="27.6">
      <c r="A23" s="126" t="s">
        <v>519</v>
      </c>
      <c r="B23" s="16" t="s">
        <v>451</v>
      </c>
      <c r="C23" s="110" t="s">
        <v>618</v>
      </c>
      <c r="D23" s="17" t="s">
        <v>24</v>
      </c>
      <c r="E23" s="104">
        <v>1</v>
      </c>
      <c r="F23" s="105">
        <v>44.75</v>
      </c>
      <c r="G23" s="41">
        <f t="shared" si="0"/>
        <v>44.75</v>
      </c>
    </row>
    <row r="24" spans="1:7" ht="27.6">
      <c r="A24" s="126" t="s">
        <v>519</v>
      </c>
      <c r="B24" s="16" t="s">
        <v>452</v>
      </c>
      <c r="C24" s="110" t="s">
        <v>619</v>
      </c>
      <c r="D24" s="17" t="s">
        <v>24</v>
      </c>
      <c r="E24" s="104">
        <v>1</v>
      </c>
      <c r="F24" s="105">
        <v>17.079999999999998</v>
      </c>
      <c r="G24" s="41">
        <f t="shared" si="0"/>
        <v>17.079999999999998</v>
      </c>
    </row>
    <row r="25" spans="1:7" ht="27.6">
      <c r="A25" s="126" t="s">
        <v>519</v>
      </c>
      <c r="B25" s="16" t="s">
        <v>562</v>
      </c>
      <c r="C25" s="110" t="s">
        <v>620</v>
      </c>
      <c r="D25" s="17" t="s">
        <v>24</v>
      </c>
      <c r="E25" s="104">
        <v>2</v>
      </c>
      <c r="F25" s="105">
        <v>21.62</v>
      </c>
      <c r="G25" s="41">
        <f t="shared" si="0"/>
        <v>43.24</v>
      </c>
    </row>
    <row r="26" spans="1:7" ht="27.6">
      <c r="A26" s="126" t="s">
        <v>519</v>
      </c>
      <c r="B26" s="16" t="s">
        <v>563</v>
      </c>
      <c r="C26" s="110" t="s">
        <v>621</v>
      </c>
      <c r="D26" s="17" t="s">
        <v>24</v>
      </c>
      <c r="E26" s="104">
        <v>5</v>
      </c>
      <c r="F26" s="105">
        <v>7.86</v>
      </c>
      <c r="G26" s="41">
        <f t="shared" si="0"/>
        <v>39.299999999999997</v>
      </c>
    </row>
    <row r="27" spans="1:7" ht="27.6">
      <c r="A27" s="126" t="s">
        <v>519</v>
      </c>
      <c r="B27" s="16" t="s">
        <v>564</v>
      </c>
      <c r="C27" s="110" t="s">
        <v>621</v>
      </c>
      <c r="D27" s="17" t="s">
        <v>24</v>
      </c>
      <c r="E27" s="104">
        <v>3</v>
      </c>
      <c r="F27" s="105">
        <v>6.63</v>
      </c>
      <c r="G27" s="41">
        <f t="shared" si="0"/>
        <v>19.89</v>
      </c>
    </row>
    <row r="28" spans="1:7" ht="27.6">
      <c r="A28" s="126" t="s">
        <v>519</v>
      </c>
      <c r="B28" s="16" t="s">
        <v>565</v>
      </c>
      <c r="C28" s="110" t="s">
        <v>622</v>
      </c>
      <c r="D28" s="17" t="s">
        <v>24</v>
      </c>
      <c r="E28" s="104">
        <v>2</v>
      </c>
      <c r="F28" s="105">
        <v>18.57</v>
      </c>
      <c r="G28" s="41">
        <f t="shared" si="0"/>
        <v>37.14</v>
      </c>
    </row>
    <row r="29" spans="1:7" ht="27.6">
      <c r="A29" s="126" t="s">
        <v>519</v>
      </c>
      <c r="B29" s="16" t="s">
        <v>566</v>
      </c>
      <c r="C29" s="110" t="s">
        <v>623</v>
      </c>
      <c r="D29" s="17" t="s">
        <v>24</v>
      </c>
      <c r="E29" s="104">
        <v>1</v>
      </c>
      <c r="F29" s="105">
        <v>38.159999999999997</v>
      </c>
      <c r="G29" s="41">
        <f t="shared" si="0"/>
        <v>38.159999999999997</v>
      </c>
    </row>
    <row r="30" spans="1:7" ht="27.6">
      <c r="A30" s="126" t="s">
        <v>519</v>
      </c>
      <c r="B30" s="16" t="s">
        <v>567</v>
      </c>
      <c r="C30" s="110" t="s">
        <v>624</v>
      </c>
      <c r="D30" s="17" t="s">
        <v>24</v>
      </c>
      <c r="E30" s="104">
        <v>2</v>
      </c>
      <c r="F30" s="105">
        <v>45.08</v>
      </c>
      <c r="G30" s="41">
        <f t="shared" si="0"/>
        <v>90.16</v>
      </c>
    </row>
    <row r="31" spans="1:7">
      <c r="A31" s="126" t="s">
        <v>519</v>
      </c>
      <c r="B31" s="16" t="s">
        <v>568</v>
      </c>
      <c r="C31" s="110" t="s">
        <v>625</v>
      </c>
      <c r="D31" s="17" t="s">
        <v>24</v>
      </c>
      <c r="E31" s="104">
        <v>2</v>
      </c>
      <c r="F31" s="105">
        <v>73.28</v>
      </c>
      <c r="G31" s="41">
        <f t="shared" si="0"/>
        <v>146.56</v>
      </c>
    </row>
    <row r="32" spans="1:7" ht="27.6">
      <c r="A32" s="126" t="s">
        <v>519</v>
      </c>
      <c r="B32" s="16" t="s">
        <v>569</v>
      </c>
      <c r="C32" s="110" t="s">
        <v>626</v>
      </c>
      <c r="D32" s="17" t="s">
        <v>24</v>
      </c>
      <c r="E32" s="104">
        <v>2</v>
      </c>
      <c r="F32" s="105">
        <v>61.71</v>
      </c>
      <c r="G32" s="41">
        <f t="shared" si="0"/>
        <v>123.42</v>
      </c>
    </row>
    <row r="33" spans="1:7">
      <c r="A33" s="126" t="s">
        <v>519</v>
      </c>
      <c r="B33" s="16" t="s">
        <v>570</v>
      </c>
      <c r="C33" s="110" t="s">
        <v>627</v>
      </c>
      <c r="D33" s="17" t="s">
        <v>24</v>
      </c>
      <c r="E33" s="104">
        <v>2</v>
      </c>
      <c r="F33" s="105">
        <v>15.96</v>
      </c>
      <c r="G33" s="41">
        <f t="shared" si="0"/>
        <v>31.92</v>
      </c>
    </row>
    <row r="34" spans="1:7" ht="27.6">
      <c r="A34" s="126" t="s">
        <v>519</v>
      </c>
      <c r="B34" s="16" t="s">
        <v>571</v>
      </c>
      <c r="C34" s="110" t="s">
        <v>628</v>
      </c>
      <c r="D34" s="17" t="s">
        <v>24</v>
      </c>
      <c r="E34" s="104">
        <v>4</v>
      </c>
      <c r="F34" s="105">
        <v>19.260000000000002</v>
      </c>
      <c r="G34" s="41">
        <f t="shared" si="0"/>
        <v>77.040000000000006</v>
      </c>
    </row>
    <row r="35" spans="1:7" ht="27.6">
      <c r="A35" s="126" t="s">
        <v>519</v>
      </c>
      <c r="B35" s="16" t="s">
        <v>572</v>
      </c>
      <c r="C35" s="110" t="s">
        <v>629</v>
      </c>
      <c r="D35" s="17" t="s">
        <v>24</v>
      </c>
      <c r="E35" s="104">
        <v>1</v>
      </c>
      <c r="F35" s="105">
        <v>14.33</v>
      </c>
      <c r="G35" s="41">
        <f t="shared" si="0"/>
        <v>14.33</v>
      </c>
    </row>
    <row r="36" spans="1:7" ht="27.6">
      <c r="A36" s="126" t="s">
        <v>519</v>
      </c>
      <c r="B36" s="16" t="s">
        <v>573</v>
      </c>
      <c r="C36" s="110" t="s">
        <v>630</v>
      </c>
      <c r="D36" s="17" t="s">
        <v>24</v>
      </c>
      <c r="E36" s="104">
        <v>1</v>
      </c>
      <c r="F36" s="105">
        <v>14.33</v>
      </c>
      <c r="G36" s="41">
        <f t="shared" si="0"/>
        <v>14.33</v>
      </c>
    </row>
    <row r="37" spans="1:7" ht="27.6">
      <c r="A37" s="126" t="s">
        <v>519</v>
      </c>
      <c r="B37" s="16" t="s">
        <v>574</v>
      </c>
      <c r="C37" s="110" t="s">
        <v>631</v>
      </c>
      <c r="D37" s="17" t="s">
        <v>24</v>
      </c>
      <c r="E37" s="104">
        <v>1</v>
      </c>
      <c r="F37" s="105">
        <v>77.91</v>
      </c>
      <c r="G37" s="41">
        <f t="shared" si="0"/>
        <v>77.91</v>
      </c>
    </row>
    <row r="38" spans="1:7" ht="27.6">
      <c r="A38" s="126" t="s">
        <v>519</v>
      </c>
      <c r="B38" s="16" t="s">
        <v>575</v>
      </c>
      <c r="C38" s="110" t="s">
        <v>632</v>
      </c>
      <c r="D38" s="17" t="s">
        <v>24</v>
      </c>
      <c r="E38" s="104">
        <v>1</v>
      </c>
      <c r="F38" s="105">
        <v>425.88</v>
      </c>
      <c r="G38" s="41">
        <f t="shared" si="0"/>
        <v>425.88</v>
      </c>
    </row>
    <row r="39" spans="1:7" ht="39.6">
      <c r="A39" s="126" t="s">
        <v>519</v>
      </c>
      <c r="B39" s="16" t="s">
        <v>576</v>
      </c>
      <c r="C39" s="174" t="s">
        <v>633</v>
      </c>
      <c r="D39" s="17" t="s">
        <v>24</v>
      </c>
      <c r="E39" s="104">
        <v>3</v>
      </c>
      <c r="F39" s="105">
        <v>54.2</v>
      </c>
      <c r="G39" s="41">
        <f t="shared" si="0"/>
        <v>162.6</v>
      </c>
    </row>
    <row r="40" spans="1:7" ht="41.4">
      <c r="A40" s="126" t="s">
        <v>519</v>
      </c>
      <c r="B40" s="16" t="s">
        <v>577</v>
      </c>
      <c r="C40" s="110" t="s">
        <v>634</v>
      </c>
      <c r="D40" s="17" t="s">
        <v>24</v>
      </c>
      <c r="E40" s="104">
        <v>2</v>
      </c>
      <c r="F40" s="105">
        <v>15.94</v>
      </c>
      <c r="G40" s="41">
        <f t="shared" si="0"/>
        <v>31.88</v>
      </c>
    </row>
    <row r="41" spans="1:7" ht="55.2">
      <c r="A41" s="126" t="s">
        <v>519</v>
      </c>
      <c r="B41" s="16" t="s">
        <v>578</v>
      </c>
      <c r="C41" s="110" t="s">
        <v>635</v>
      </c>
      <c r="D41" s="17" t="s">
        <v>24</v>
      </c>
      <c r="E41" s="104">
        <v>1</v>
      </c>
      <c r="F41" s="105">
        <v>14.28</v>
      </c>
      <c r="G41" s="41">
        <f t="shared" si="0"/>
        <v>14.28</v>
      </c>
    </row>
    <row r="42" spans="1:7">
      <c r="A42" s="126" t="s">
        <v>519</v>
      </c>
      <c r="B42" s="16" t="s">
        <v>579</v>
      </c>
      <c r="C42" s="110" t="s">
        <v>636</v>
      </c>
      <c r="D42" s="17" t="s">
        <v>24</v>
      </c>
      <c r="E42" s="104">
        <v>1</v>
      </c>
      <c r="F42" s="105">
        <v>1.28</v>
      </c>
      <c r="G42" s="41">
        <f t="shared" si="0"/>
        <v>1.28</v>
      </c>
    </row>
    <row r="43" spans="1:7" ht="27.6">
      <c r="A43" s="126" t="s">
        <v>519</v>
      </c>
      <c r="B43" s="16" t="s">
        <v>580</v>
      </c>
      <c r="C43" s="110" t="s">
        <v>637</v>
      </c>
      <c r="D43" s="17" t="s">
        <v>24</v>
      </c>
      <c r="E43" s="104">
        <v>1</v>
      </c>
      <c r="F43" s="105">
        <v>1.1599999999999999</v>
      </c>
      <c r="G43" s="41">
        <f t="shared" si="0"/>
        <v>1.1599999999999999</v>
      </c>
    </row>
    <row r="44" spans="1:7">
      <c r="A44" s="126" t="s">
        <v>519</v>
      </c>
      <c r="B44" s="16" t="s">
        <v>581</v>
      </c>
      <c r="C44" s="110" t="s">
        <v>638</v>
      </c>
      <c r="D44" s="17" t="s">
        <v>24</v>
      </c>
      <c r="E44" s="104">
        <v>2</v>
      </c>
      <c r="F44" s="105">
        <v>0.89</v>
      </c>
      <c r="G44" s="41">
        <f t="shared" si="0"/>
        <v>1.78</v>
      </c>
    </row>
    <row r="45" spans="1:7">
      <c r="A45" s="126" t="s">
        <v>519</v>
      </c>
      <c r="B45" s="16" t="s">
        <v>582</v>
      </c>
      <c r="C45" s="110" t="s">
        <v>639</v>
      </c>
      <c r="D45" s="17" t="s">
        <v>24</v>
      </c>
      <c r="E45" s="104">
        <v>1</v>
      </c>
      <c r="F45" s="105">
        <v>11.1</v>
      </c>
      <c r="G45" s="41">
        <f t="shared" si="0"/>
        <v>11.1</v>
      </c>
    </row>
    <row r="46" spans="1:7">
      <c r="A46" s="126" t="s">
        <v>519</v>
      </c>
      <c r="B46" s="16" t="s">
        <v>583</v>
      </c>
      <c r="C46" s="110" t="s">
        <v>640</v>
      </c>
      <c r="D46" s="17" t="s">
        <v>24</v>
      </c>
      <c r="E46" s="104">
        <v>1</v>
      </c>
      <c r="F46" s="105">
        <v>233.6</v>
      </c>
      <c r="G46" s="41">
        <f t="shared" si="0"/>
        <v>233.6</v>
      </c>
    </row>
    <row r="47" spans="1:7" ht="27.6">
      <c r="A47" s="126" t="s">
        <v>519</v>
      </c>
      <c r="B47" s="16" t="s">
        <v>584</v>
      </c>
      <c r="C47" s="110" t="s">
        <v>641</v>
      </c>
      <c r="D47" s="17" t="s">
        <v>5</v>
      </c>
      <c r="E47" s="104">
        <v>1</v>
      </c>
      <c r="F47" s="105">
        <v>9.69</v>
      </c>
      <c r="G47" s="41">
        <f t="shared" si="0"/>
        <v>9.69</v>
      </c>
    </row>
    <row r="48" spans="1:7" ht="41.4">
      <c r="A48" s="126" t="s">
        <v>519</v>
      </c>
      <c r="B48" s="16" t="s">
        <v>585</v>
      </c>
      <c r="C48" s="110" t="s">
        <v>642</v>
      </c>
      <c r="D48" s="17" t="s">
        <v>24</v>
      </c>
      <c r="E48" s="104">
        <v>12</v>
      </c>
      <c r="F48" s="105">
        <v>4.82</v>
      </c>
      <c r="G48" s="41">
        <f t="shared" si="0"/>
        <v>57.84</v>
      </c>
    </row>
    <row r="49" spans="1:9" ht="27.6">
      <c r="A49" s="126" t="s">
        <v>519</v>
      </c>
      <c r="B49" s="16" t="s">
        <v>586</v>
      </c>
      <c r="C49" s="110" t="s">
        <v>643</v>
      </c>
      <c r="D49" s="17" t="s">
        <v>24</v>
      </c>
      <c r="E49" s="104">
        <v>1</v>
      </c>
      <c r="F49" s="105">
        <v>59.8</v>
      </c>
      <c r="G49" s="41">
        <f t="shared" si="0"/>
        <v>59.8</v>
      </c>
    </row>
    <row r="50" spans="1:9" ht="27.6">
      <c r="A50" s="126" t="s">
        <v>519</v>
      </c>
      <c r="B50" s="16" t="s">
        <v>587</v>
      </c>
      <c r="C50" s="110" t="s">
        <v>644</v>
      </c>
      <c r="D50" s="17" t="s">
        <v>24</v>
      </c>
      <c r="E50" s="104">
        <v>1</v>
      </c>
      <c r="F50" s="105">
        <v>13.87</v>
      </c>
      <c r="G50" s="41">
        <f t="shared" si="0"/>
        <v>13.87</v>
      </c>
    </row>
    <row r="51" spans="1:9" ht="41.4">
      <c r="A51" s="126" t="s">
        <v>519</v>
      </c>
      <c r="B51" s="16" t="s">
        <v>588</v>
      </c>
      <c r="C51" s="110" t="s">
        <v>645</v>
      </c>
      <c r="D51" s="17" t="s">
        <v>24</v>
      </c>
      <c r="E51" s="104">
        <v>1</v>
      </c>
      <c r="F51" s="105">
        <v>2.5299999999999998</v>
      </c>
      <c r="G51" s="41">
        <f t="shared" si="0"/>
        <v>2.5299999999999998</v>
      </c>
    </row>
    <row r="52" spans="1:9" ht="41.4">
      <c r="A52" s="126" t="s">
        <v>519</v>
      </c>
      <c r="B52" s="16" t="s">
        <v>589</v>
      </c>
      <c r="C52" s="110" t="s">
        <v>646</v>
      </c>
      <c r="D52" s="17" t="s">
        <v>5</v>
      </c>
      <c r="E52" s="104">
        <v>1</v>
      </c>
      <c r="F52" s="105">
        <v>74.349999999999994</v>
      </c>
      <c r="G52" s="41">
        <f t="shared" si="0"/>
        <v>74.349999999999994</v>
      </c>
    </row>
    <row r="53" spans="1:9" ht="27.6">
      <c r="A53" s="126" t="s">
        <v>519</v>
      </c>
      <c r="B53" s="16" t="s">
        <v>590</v>
      </c>
      <c r="C53" s="110" t="s">
        <v>647</v>
      </c>
      <c r="D53" s="17" t="s">
        <v>24</v>
      </c>
      <c r="E53" s="104">
        <v>1</v>
      </c>
      <c r="F53" s="105">
        <v>12.12</v>
      </c>
      <c r="G53" s="41">
        <f t="shared" si="0"/>
        <v>12.12</v>
      </c>
    </row>
    <row r="54" spans="1:9">
      <c r="A54" s="126" t="s">
        <v>519</v>
      </c>
      <c r="B54" s="16" t="s">
        <v>591</v>
      </c>
      <c r="C54" s="110" t="s">
        <v>648</v>
      </c>
      <c r="D54" s="17" t="s">
        <v>24</v>
      </c>
      <c r="E54" s="104">
        <v>1</v>
      </c>
      <c r="F54" s="105">
        <v>44.99</v>
      </c>
      <c r="G54" s="41">
        <f t="shared" si="0"/>
        <v>44.99</v>
      </c>
    </row>
    <row r="55" spans="1:9" ht="138">
      <c r="A55" s="126" t="s">
        <v>519</v>
      </c>
      <c r="B55" s="16" t="s">
        <v>592</v>
      </c>
      <c r="C55" s="110" t="s">
        <v>649</v>
      </c>
      <c r="D55" s="17" t="s">
        <v>5</v>
      </c>
      <c r="E55" s="104">
        <v>1</v>
      </c>
      <c r="F55" s="105">
        <v>880.91</v>
      </c>
      <c r="G55" s="41">
        <f t="shared" si="0"/>
        <v>880.91</v>
      </c>
    </row>
    <row r="56" spans="1:9" ht="55.2">
      <c r="A56" s="126" t="s">
        <v>519</v>
      </c>
      <c r="B56" s="16" t="s">
        <v>593</v>
      </c>
      <c r="C56" s="110" t="s">
        <v>650</v>
      </c>
      <c r="D56" s="17" t="s">
        <v>24</v>
      </c>
      <c r="E56" s="16">
        <v>1</v>
      </c>
      <c r="F56" s="21">
        <v>387.92</v>
      </c>
      <c r="G56" s="41">
        <f t="shared" ref="G56:G72" si="1">ROUND((E56*F56),2)</f>
        <v>387.92</v>
      </c>
    </row>
    <row r="57" spans="1:9" ht="27.6">
      <c r="A57" s="126" t="s">
        <v>519</v>
      </c>
      <c r="B57" s="16" t="s">
        <v>594</v>
      </c>
      <c r="C57" s="110" t="s">
        <v>651</v>
      </c>
      <c r="D57" s="17" t="s">
        <v>24</v>
      </c>
      <c r="E57" s="16">
        <v>2</v>
      </c>
      <c r="F57" s="21">
        <v>148.69</v>
      </c>
      <c r="G57" s="41">
        <f t="shared" si="1"/>
        <v>297.38</v>
      </c>
    </row>
    <row r="58" spans="1:9" ht="27.6">
      <c r="A58" s="126" t="s">
        <v>519</v>
      </c>
      <c r="B58" s="16" t="s">
        <v>595</v>
      </c>
      <c r="C58" s="110" t="s">
        <v>652</v>
      </c>
      <c r="D58" s="17" t="s">
        <v>24</v>
      </c>
      <c r="E58" s="16">
        <v>1</v>
      </c>
      <c r="F58" s="21">
        <v>13.53</v>
      </c>
      <c r="G58" s="41">
        <f t="shared" si="1"/>
        <v>13.53</v>
      </c>
    </row>
    <row r="59" spans="1:9" ht="27.6">
      <c r="A59" s="126" t="s">
        <v>519</v>
      </c>
      <c r="B59" s="16" t="s">
        <v>596</v>
      </c>
      <c r="C59" s="110" t="s">
        <v>652</v>
      </c>
      <c r="D59" s="17" t="s">
        <v>33</v>
      </c>
      <c r="E59" s="16">
        <v>16</v>
      </c>
      <c r="F59" s="21">
        <v>36.880000000000003</v>
      </c>
      <c r="G59" s="41">
        <f t="shared" si="1"/>
        <v>590.08000000000004</v>
      </c>
    </row>
    <row r="60" spans="1:9" ht="69">
      <c r="A60" s="126" t="s">
        <v>519</v>
      </c>
      <c r="B60" s="16" t="s">
        <v>597</v>
      </c>
      <c r="C60" s="110" t="s">
        <v>653</v>
      </c>
      <c r="D60" s="17" t="s">
        <v>33</v>
      </c>
      <c r="E60" s="16">
        <v>32</v>
      </c>
      <c r="F60" s="21">
        <v>23.38</v>
      </c>
      <c r="G60" s="41">
        <f t="shared" si="1"/>
        <v>748.16</v>
      </c>
    </row>
    <row r="61" spans="1:9" ht="193.2">
      <c r="A61" s="126" t="s">
        <v>519</v>
      </c>
      <c r="B61" s="16" t="s">
        <v>598</v>
      </c>
      <c r="C61" s="110" t="s">
        <v>654</v>
      </c>
      <c r="D61" s="17" t="s">
        <v>5</v>
      </c>
      <c r="E61" s="16">
        <v>1</v>
      </c>
      <c r="F61" s="21">
        <v>3620.63</v>
      </c>
      <c r="G61" s="41">
        <f t="shared" si="1"/>
        <v>3620.63</v>
      </c>
    </row>
    <row r="62" spans="1:9" ht="28.2" thickBot="1">
      <c r="A62" s="126" t="s">
        <v>519</v>
      </c>
      <c r="B62" s="16" t="s">
        <v>599</v>
      </c>
      <c r="C62" s="110" t="s">
        <v>655</v>
      </c>
      <c r="D62" s="17" t="s">
        <v>33</v>
      </c>
      <c r="E62" s="16">
        <v>3</v>
      </c>
      <c r="F62" s="21">
        <v>4.6399999999999997</v>
      </c>
      <c r="G62" s="41">
        <f t="shared" si="1"/>
        <v>13.92</v>
      </c>
    </row>
    <row r="63" spans="1:9" ht="42" thickBot="1">
      <c r="A63" s="166" t="s">
        <v>519</v>
      </c>
      <c r="B63" s="16" t="s">
        <v>600</v>
      </c>
      <c r="C63" s="42" t="s">
        <v>656</v>
      </c>
      <c r="D63" s="66" t="s">
        <v>5</v>
      </c>
      <c r="E63" s="44">
        <v>1</v>
      </c>
      <c r="F63" s="45">
        <v>925.36</v>
      </c>
      <c r="G63" s="46">
        <f t="shared" si="1"/>
        <v>925.36</v>
      </c>
      <c r="H63" s="47" t="s">
        <v>86</v>
      </c>
      <c r="I63" s="40">
        <f>ROUND(SUM(G5:G63),2)</f>
        <v>13490.86</v>
      </c>
    </row>
    <row r="64" spans="1:9" s="25" customFormat="1" ht="27.6">
      <c r="A64" s="126" t="s">
        <v>520</v>
      </c>
      <c r="B64" s="138" t="s">
        <v>111</v>
      </c>
      <c r="C64" s="110" t="s">
        <v>554</v>
      </c>
      <c r="D64" s="17" t="s">
        <v>5</v>
      </c>
      <c r="E64" s="162">
        <v>1</v>
      </c>
      <c r="F64" s="143">
        <v>1279.6099999999999</v>
      </c>
      <c r="G64" s="58">
        <f t="shared" si="1"/>
        <v>1279.6099999999999</v>
      </c>
      <c r="H64" s="173"/>
    </row>
    <row r="65" spans="1:9" s="25" customFormat="1">
      <c r="A65" s="125" t="s">
        <v>520</v>
      </c>
      <c r="B65" s="5" t="s">
        <v>112</v>
      </c>
      <c r="C65" s="110" t="s">
        <v>555</v>
      </c>
      <c r="D65" s="17" t="s">
        <v>5</v>
      </c>
      <c r="E65" s="163">
        <v>1</v>
      </c>
      <c r="F65" s="2">
        <v>316.54000000000002</v>
      </c>
      <c r="G65" s="41">
        <f t="shared" si="1"/>
        <v>316.54000000000002</v>
      </c>
    </row>
    <row r="66" spans="1:9" s="25" customFormat="1" ht="41.4">
      <c r="A66" s="125" t="s">
        <v>520</v>
      </c>
      <c r="B66" s="5" t="s">
        <v>113</v>
      </c>
      <c r="C66" s="110" t="s">
        <v>556</v>
      </c>
      <c r="D66" s="17" t="s">
        <v>5</v>
      </c>
      <c r="E66" s="163">
        <v>1</v>
      </c>
      <c r="F66" s="2">
        <v>525.30999999999995</v>
      </c>
      <c r="G66" s="41">
        <f t="shared" si="1"/>
        <v>525.30999999999995</v>
      </c>
    </row>
    <row r="67" spans="1:9" s="25" customFormat="1" ht="55.2">
      <c r="A67" s="125" t="s">
        <v>520</v>
      </c>
      <c r="B67" s="5" t="s">
        <v>114</v>
      </c>
      <c r="C67" s="110" t="s">
        <v>557</v>
      </c>
      <c r="D67" s="17" t="s">
        <v>5</v>
      </c>
      <c r="E67" s="163">
        <v>1</v>
      </c>
      <c r="F67" s="2">
        <v>511.84</v>
      </c>
      <c r="G67" s="41">
        <f t="shared" si="1"/>
        <v>511.84</v>
      </c>
    </row>
    <row r="68" spans="1:9" s="25" customFormat="1" ht="55.2">
      <c r="A68" s="125" t="s">
        <v>520</v>
      </c>
      <c r="B68" s="5" t="s">
        <v>116</v>
      </c>
      <c r="C68" s="110" t="s">
        <v>557</v>
      </c>
      <c r="D68" s="17" t="s">
        <v>5</v>
      </c>
      <c r="E68" s="163">
        <v>1</v>
      </c>
      <c r="F68" s="2">
        <v>511.84</v>
      </c>
      <c r="G68" s="41">
        <f t="shared" si="1"/>
        <v>511.84</v>
      </c>
    </row>
    <row r="69" spans="1:9" s="25" customFormat="1" ht="27.6">
      <c r="A69" s="125" t="s">
        <v>520</v>
      </c>
      <c r="B69" s="5" t="s">
        <v>117</v>
      </c>
      <c r="C69" s="110" t="s">
        <v>558</v>
      </c>
      <c r="D69" s="17" t="s">
        <v>5</v>
      </c>
      <c r="E69" s="163">
        <v>1</v>
      </c>
      <c r="F69" s="2">
        <v>336.74</v>
      </c>
      <c r="G69" s="41">
        <f t="shared" si="1"/>
        <v>336.74</v>
      </c>
    </row>
    <row r="70" spans="1:9" s="25" customFormat="1" ht="41.4">
      <c r="A70" s="125" t="s">
        <v>520</v>
      </c>
      <c r="B70" s="5" t="s">
        <v>118</v>
      </c>
      <c r="C70" s="110" t="s">
        <v>559</v>
      </c>
      <c r="D70" s="17" t="s">
        <v>5</v>
      </c>
      <c r="E70" s="163">
        <v>1</v>
      </c>
      <c r="F70" s="2">
        <v>1616.35</v>
      </c>
      <c r="G70" s="41">
        <f t="shared" si="1"/>
        <v>1616.35</v>
      </c>
    </row>
    <row r="71" spans="1:9" s="25" customFormat="1" ht="14.4" thickBot="1">
      <c r="A71" s="125" t="s">
        <v>520</v>
      </c>
      <c r="B71" s="5" t="s">
        <v>119</v>
      </c>
      <c r="C71" s="110" t="s">
        <v>560</v>
      </c>
      <c r="D71" s="17" t="s">
        <v>5</v>
      </c>
      <c r="E71" s="163">
        <v>1</v>
      </c>
      <c r="F71" s="2">
        <v>673.48</v>
      </c>
      <c r="G71" s="41">
        <f t="shared" si="1"/>
        <v>673.48</v>
      </c>
    </row>
    <row r="72" spans="1:9" s="25" customFormat="1" ht="28.2" thickBot="1">
      <c r="A72" s="169" t="s">
        <v>520</v>
      </c>
      <c r="B72" s="5" t="s">
        <v>120</v>
      </c>
      <c r="C72" s="110" t="s">
        <v>561</v>
      </c>
      <c r="D72" s="17" t="s">
        <v>5</v>
      </c>
      <c r="E72" s="171">
        <v>1</v>
      </c>
      <c r="F72" s="172">
        <v>673.48</v>
      </c>
      <c r="G72" s="168">
        <f t="shared" si="1"/>
        <v>673.48</v>
      </c>
      <c r="H72" s="59" t="s">
        <v>115</v>
      </c>
      <c r="I72" s="40">
        <f>ROUND(SUM(G64:G72),2)</f>
        <v>6445.19</v>
      </c>
    </row>
    <row r="73" spans="1:9" ht="14.4" thickBot="1">
      <c r="B73" s="100"/>
      <c r="C73" s="101"/>
      <c r="D73" s="140"/>
      <c r="E73" s="142" t="s">
        <v>552</v>
      </c>
      <c r="F73" s="146"/>
      <c r="G73" s="102">
        <f>SUM(G5:G72)</f>
        <v>19936.050000000003</v>
      </c>
    </row>
    <row r="74" spans="1:9">
      <c r="B74" s="29"/>
      <c r="C74" s="36"/>
      <c r="D74" s="29"/>
      <c r="E74" s="29"/>
      <c r="F74" s="23"/>
      <c r="G74" s="27"/>
    </row>
    <row r="75" spans="1:9">
      <c r="B75" s="99"/>
      <c r="C75" s="36"/>
      <c r="D75" s="29"/>
      <c r="E75" s="29"/>
      <c r="F75" s="23"/>
      <c r="G75" s="27"/>
    </row>
    <row r="76" spans="1:9">
      <c r="F76" s="18"/>
    </row>
  </sheetData>
  <sheetProtection algorithmName="SHA-512" hashValue="1OcT8JBXji80M61lciT5jbPE9jXSVAyH0ZvupNSRWgfTbVDNIaemRH8JqMs0GvS+ttEUDGfYr9/9DW5L6QQPkA==" saltValue="tJxaWcD4HLDkH53qZPizEg==" spinCount="100000" sheet="1" objects="1" scenarios="1"/>
  <mergeCells count="2">
    <mergeCell ref="A1:G1"/>
    <mergeCell ref="A3:G3"/>
  </mergeCells>
  <phoneticPr fontId="7" type="noConversion"/>
  <pageMargins left="0.7" right="0.7" top="0.75" bottom="0.75" header="0.3" footer="0.3"/>
  <pageSetup paperSize="9" scale="6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C20"/>
  <sheetViews>
    <sheetView tabSelected="1" zoomScaleNormal="100" zoomScaleSheetLayoutView="130" workbookViewId="0">
      <selection activeCell="C10" sqref="C10"/>
    </sheetView>
  </sheetViews>
  <sheetFormatPr defaultColWidth="9.21875" defaultRowHeight="13.2"/>
  <cols>
    <col min="1" max="1" width="11.77734375" style="39" customWidth="1"/>
    <col min="2" max="2" width="65.77734375" style="39" customWidth="1"/>
    <col min="3" max="3" width="15.77734375" style="39" customWidth="1"/>
    <col min="4" max="16384" width="9.21875" style="39"/>
  </cols>
  <sheetData>
    <row r="1" spans="1:3" s="7" customFormat="1" ht="28.95" customHeight="1">
      <c r="A1" s="219" t="s">
        <v>657</v>
      </c>
      <c r="B1" s="219"/>
      <c r="C1" s="219"/>
    </row>
    <row r="2" spans="1:3" s="7" customFormat="1" ht="20.100000000000001" customHeight="1">
      <c r="A2" s="220" t="s">
        <v>10</v>
      </c>
      <c r="B2" s="221"/>
      <c r="C2" s="222"/>
    </row>
    <row r="3" spans="1:3" s="7" customFormat="1" ht="28.5" customHeight="1">
      <c r="A3" s="8" t="s">
        <v>11</v>
      </c>
      <c r="B3" s="8" t="s">
        <v>12</v>
      </c>
      <c r="C3" s="8" t="s">
        <v>13</v>
      </c>
    </row>
    <row r="4" spans="1:3" s="7" customFormat="1" ht="20.100000000000001" customHeight="1">
      <c r="A4" s="9">
        <v>1</v>
      </c>
      <c r="B4" s="10" t="s">
        <v>15</v>
      </c>
      <c r="C4" s="38">
        <f>'1. S dalis'!G196</f>
        <v>2022044.07</v>
      </c>
    </row>
    <row r="5" spans="1:3" s="7" customFormat="1" ht="20.100000000000001" customHeight="1">
      <c r="A5" s="9">
        <v>2</v>
      </c>
      <c r="B5" s="10" t="s">
        <v>500</v>
      </c>
      <c r="C5" s="38">
        <f>'2. VN dalis'!G39</f>
        <v>515692.17000000016</v>
      </c>
    </row>
    <row r="6" spans="1:3" s="7" customFormat="1" ht="20.100000000000001" customHeight="1">
      <c r="A6" s="9">
        <v>3</v>
      </c>
      <c r="B6" s="10" t="s">
        <v>501</v>
      </c>
      <c r="C6" s="38">
        <f>'3. E.1 dalis'!G61</f>
        <v>174624.65999999997</v>
      </c>
    </row>
    <row r="7" spans="1:3" s="7" customFormat="1" ht="20.100000000000001" customHeight="1">
      <c r="A7" s="9">
        <v>4</v>
      </c>
      <c r="B7" s="10" t="s">
        <v>504</v>
      </c>
      <c r="C7" s="189" t="s">
        <v>659</v>
      </c>
    </row>
    <row r="8" spans="1:3" s="7" customFormat="1" ht="20.100000000000001" customHeight="1">
      <c r="A8" s="9">
        <v>5</v>
      </c>
      <c r="B8" s="10" t="s">
        <v>502</v>
      </c>
      <c r="C8" s="38">
        <f>'5. E.3 dalis'!G14</f>
        <v>18592.980000000003</v>
      </c>
    </row>
    <row r="9" spans="1:3" s="7" customFormat="1" ht="20.100000000000001" customHeight="1">
      <c r="A9" s="9">
        <v>6</v>
      </c>
      <c r="B9" s="10" t="s">
        <v>503</v>
      </c>
      <c r="C9" s="38">
        <f>'6. ER dalis '!G35</f>
        <v>79174.570000000007</v>
      </c>
    </row>
    <row r="10" spans="1:3" s="7" customFormat="1" ht="24" customHeight="1">
      <c r="A10" s="9">
        <v>7</v>
      </c>
      <c r="B10" s="28" t="s">
        <v>505</v>
      </c>
      <c r="C10" s="38">
        <f>'7. PVA dalis  '!G73</f>
        <v>19936.050000000003</v>
      </c>
    </row>
    <row r="11" spans="1:3" s="7" customFormat="1" ht="39.6">
      <c r="A11" s="8" t="s">
        <v>14</v>
      </c>
      <c r="B11" s="11" t="s">
        <v>74</v>
      </c>
      <c r="C11" s="38">
        <f>ROUND(SUM(C4:C10),2)</f>
        <v>2830064.5</v>
      </c>
    </row>
    <row r="12" spans="1:3" s="7" customFormat="1" ht="20.100000000000001" customHeight="1"/>
    <row r="13" spans="1:3" s="7" customFormat="1" ht="8.5500000000000007" customHeight="1">
      <c r="A13" s="12"/>
      <c r="B13" s="12"/>
      <c r="C13" s="12"/>
    </row>
    <row r="14" spans="1:3" s="13" customFormat="1" ht="39" customHeight="1">
      <c r="A14" s="223" t="s">
        <v>19</v>
      </c>
      <c r="B14" s="223"/>
      <c r="C14" s="223"/>
    </row>
    <row r="15" spans="1:3" s="13" customFormat="1" ht="15" customHeight="1">
      <c r="A15" s="14"/>
      <c r="B15" s="14"/>
      <c r="C15" s="14"/>
    </row>
    <row r="16" spans="1:3" s="7" customFormat="1">
      <c r="C16" s="15" t="s">
        <v>16</v>
      </c>
    </row>
    <row r="17" spans="1:3" s="7" customFormat="1"/>
    <row r="18" spans="1:3" s="7" customFormat="1" ht="193.2" customHeight="1">
      <c r="A18" s="215" t="s">
        <v>182</v>
      </c>
      <c r="B18" s="216"/>
      <c r="C18" s="216"/>
    </row>
    <row r="19" spans="1:3" s="7" customFormat="1" ht="124.5" customHeight="1">
      <c r="A19" s="217" t="s">
        <v>20</v>
      </c>
      <c r="B19" s="218"/>
      <c r="C19" s="218"/>
    </row>
    <row r="20" spans="1:3" s="7" customFormat="1" ht="66.599999999999994" customHeight="1">
      <c r="A20" s="215" t="s">
        <v>17</v>
      </c>
      <c r="B20" s="216"/>
      <c r="C20" s="216"/>
    </row>
  </sheetData>
  <sheetProtection algorithmName="SHA-512" hashValue="EDafW+omF2m6cSmUCTRsiveDJpHUknA5dFonEg+Jl/Brt+ddhuJRcz4Nws3BDs/lpT/yzEcQWp3Oq3b3T0XtMQ==" saltValue="xe/7mU/d0g/WVz4bbsIF3Q==" spinCount="100000" sheet="1" objects="1" scenarios="1"/>
  <mergeCells count="6">
    <mergeCell ref="A18:C18"/>
    <mergeCell ref="A19:C19"/>
    <mergeCell ref="A20:C20"/>
    <mergeCell ref="A1:C1"/>
    <mergeCell ref="A2:C2"/>
    <mergeCell ref="A14:C14"/>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1. S dalis</vt:lpstr>
      <vt:lpstr>2. VN dalis</vt:lpstr>
      <vt:lpstr>3. E.1 dalis</vt:lpstr>
      <vt:lpstr>5. E.3 dalis</vt:lpstr>
      <vt:lpstr>6. ER dalis </vt:lpstr>
      <vt:lpstr>7. PVA dalis  </vt:lpstr>
      <vt:lpstr>SANTRAUKA</vt:lpstr>
      <vt:lpstr>SANTRAUKA!Print_Area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Šarūnas Kiržgalvis</dc:creator>
  <cp:lastModifiedBy>MIEŽETIS Justas</cp:lastModifiedBy>
  <dcterms:created xsi:type="dcterms:W3CDTF">2019-08-02T05:03:03Z</dcterms:created>
  <dcterms:modified xsi:type="dcterms:W3CDTF">2024-01-23T13:26:22Z</dcterms:modified>
</cp:coreProperties>
</file>